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manager\Desktop\for web\"/>
    </mc:Choice>
  </mc:AlternateContent>
  <bookViews>
    <workbookView xWindow="0" yWindow="0" windowWidth="21570" windowHeight="8145" tabRatio="819"/>
  </bookViews>
  <sheets>
    <sheet name="ASA1" sheetId="11" r:id="rId1"/>
    <sheet name="ASA2" sheetId="3" r:id="rId2"/>
    <sheet name="ASA3" sheetId="22" r:id="rId3"/>
    <sheet name="PublishedSum 4" sheetId="16" r:id="rId4"/>
    <sheet name="Salary Sched 5" sheetId="13" r:id="rId5"/>
    <sheet name="Paym 6 (over $2,500)" sheetId="18" r:id="rId6"/>
    <sheet name="Paym 7 ($1000 to $2500)" sheetId="19" r:id="rId7"/>
    <sheet name="Paym 8 ($500 to $999)" sheetId="2" r:id="rId8"/>
    <sheet name="9 Contracts Exceeding 25,000" sheetId="20" r:id="rId9"/>
  </sheets>
  <calcPr calcId="152511"/>
</workbook>
</file>

<file path=xl/calcChain.xml><?xml version="1.0" encoding="utf-8"?>
<calcChain xmlns="http://schemas.openxmlformats.org/spreadsheetml/2006/main">
  <c r="H45" i="11" l="1"/>
  <c r="H47" i="11" l="1"/>
  <c r="H44" i="11"/>
  <c r="B23" i="16"/>
  <c r="M22" i="16"/>
  <c r="L22" i="16"/>
  <c r="K22" i="16"/>
  <c r="J22" i="16"/>
  <c r="I22" i="16"/>
  <c r="H22" i="16"/>
  <c r="G22" i="16"/>
  <c r="F22" i="16"/>
  <c r="E22" i="16"/>
  <c r="B21" i="16"/>
  <c r="M21" i="16"/>
  <c r="L21" i="16"/>
  <c r="K21" i="16"/>
  <c r="J21" i="16"/>
  <c r="I21" i="16"/>
  <c r="H21" i="16"/>
  <c r="G21" i="16"/>
  <c r="F21" i="16"/>
  <c r="E21" i="16"/>
  <c r="M17" i="16"/>
  <c r="L17" i="16"/>
  <c r="K17" i="16"/>
  <c r="J17" i="16"/>
  <c r="I17" i="16"/>
  <c r="H17" i="16"/>
  <c r="G17" i="16"/>
  <c r="F17" i="16"/>
  <c r="E17" i="16"/>
  <c r="M16" i="16"/>
  <c r="L16" i="16"/>
  <c r="K16" i="16"/>
  <c r="J16" i="16"/>
  <c r="I16" i="16"/>
  <c r="H16" i="16"/>
  <c r="G16" i="16"/>
  <c r="F16" i="16"/>
  <c r="E16" i="16"/>
  <c r="I15" i="16"/>
  <c r="H15" i="16"/>
  <c r="F15" i="16"/>
  <c r="E15" i="16"/>
  <c r="M14" i="16"/>
  <c r="L14" i="16"/>
  <c r="K14" i="16"/>
  <c r="J14" i="16"/>
  <c r="I14" i="16"/>
  <c r="H14" i="16"/>
  <c r="G14" i="16"/>
  <c r="F14" i="16"/>
  <c r="E14" i="16"/>
  <c r="K26" i="22"/>
  <c r="M20" i="16" s="1"/>
  <c r="J26" i="22"/>
  <c r="L20" i="16" s="1"/>
  <c r="I26" i="22"/>
  <c r="K20" i="16" s="1"/>
  <c r="H26" i="22"/>
  <c r="J20" i="16" s="1"/>
  <c r="G26" i="22"/>
  <c r="I20" i="16" s="1"/>
  <c r="F26" i="22"/>
  <c r="H20" i="16" s="1"/>
  <c r="E26" i="22"/>
  <c r="G20" i="16" s="1"/>
  <c r="D26" i="22"/>
  <c r="F20" i="16" s="1"/>
  <c r="C26" i="22"/>
  <c r="E20" i="16" s="1"/>
  <c r="K21" i="22"/>
  <c r="J21" i="22"/>
  <c r="H21" i="22"/>
  <c r="G21" i="22"/>
  <c r="F21" i="22"/>
  <c r="E21" i="22"/>
  <c r="D21" i="22"/>
  <c r="D22" i="22" s="1"/>
  <c r="C21" i="22"/>
  <c r="K20" i="22"/>
  <c r="K22" i="22" s="1"/>
  <c r="J20" i="22"/>
  <c r="H20" i="22"/>
  <c r="H22" i="22" s="1"/>
  <c r="G20" i="22"/>
  <c r="I19" i="16" s="1"/>
  <c r="F20" i="22"/>
  <c r="F22" i="22" s="1"/>
  <c r="E20" i="22"/>
  <c r="E22" i="22" s="1"/>
  <c r="G19" i="16"/>
  <c r="D20" i="22"/>
  <c r="F19" i="16"/>
  <c r="C20" i="22"/>
  <c r="E19" i="16" s="1"/>
  <c r="K11" i="22"/>
  <c r="M18" i="16" s="1"/>
  <c r="J11" i="22"/>
  <c r="L18" i="16" s="1"/>
  <c r="I11" i="22"/>
  <c r="I23" i="22" s="1"/>
  <c r="I27" i="22" s="1"/>
  <c r="I30" i="22" s="1"/>
  <c r="K23" i="16" s="1"/>
  <c r="H11" i="22"/>
  <c r="H13" i="22" s="1"/>
  <c r="G11" i="22"/>
  <c r="G23" i="22" s="1"/>
  <c r="G27" i="22" s="1"/>
  <c r="G30" i="22" s="1"/>
  <c r="I23" i="16" s="1"/>
  <c r="I18" i="16"/>
  <c r="F11" i="22"/>
  <c r="H18" i="16" s="1"/>
  <c r="E11" i="22"/>
  <c r="G18" i="16"/>
  <c r="E23" i="22"/>
  <c r="D11" i="22"/>
  <c r="D13" i="22" s="1"/>
  <c r="C11" i="22"/>
  <c r="D26" i="11"/>
  <c r="K27" i="3"/>
  <c r="K30" i="3"/>
  <c r="K34" i="3" s="1"/>
  <c r="J27" i="3"/>
  <c r="J30" i="3" s="1"/>
  <c r="J34" i="3" s="1"/>
  <c r="H27" i="3"/>
  <c r="H30" i="3"/>
  <c r="H34" i="3" s="1"/>
  <c r="G27" i="3"/>
  <c r="G30" i="3" s="1"/>
  <c r="G34" i="3" s="1"/>
  <c r="F27" i="3"/>
  <c r="F30" i="3"/>
  <c r="F34" i="3" s="1"/>
  <c r="E27" i="3"/>
  <c r="E30" i="3" s="1"/>
  <c r="E34" i="3" s="1"/>
  <c r="D27" i="3"/>
  <c r="D30" i="3"/>
  <c r="D34" i="3" s="1"/>
  <c r="C27" i="3"/>
  <c r="C30" i="3" s="1"/>
  <c r="C34" i="3" s="1"/>
  <c r="I27" i="3"/>
  <c r="I30" i="3"/>
  <c r="I34" i="3" s="1"/>
  <c r="J44" i="11"/>
  <c r="J45" i="11" s="1"/>
  <c r="B7" i="2"/>
  <c r="B6" i="2"/>
  <c r="B7" i="19"/>
  <c r="B6" i="19"/>
  <c r="B6" i="16"/>
  <c r="D40" i="11"/>
  <c r="D46" i="11"/>
  <c r="K16" i="3"/>
  <c r="J16" i="3"/>
  <c r="I16" i="3"/>
  <c r="H16" i="3"/>
  <c r="G16" i="3"/>
  <c r="F16" i="3"/>
  <c r="E16" i="3"/>
  <c r="D16" i="3"/>
  <c r="C16" i="3"/>
  <c r="E13" i="22"/>
  <c r="I13" i="22"/>
  <c r="G13" i="22"/>
  <c r="F23" i="22"/>
  <c r="F27" i="22" s="1"/>
  <c r="F30" i="22" s="1"/>
  <c r="H23" i="16" s="1"/>
  <c r="D47" i="11" l="1"/>
  <c r="K18" i="16"/>
  <c r="C22" i="22"/>
  <c r="F13" i="22"/>
  <c r="H23" i="22"/>
  <c r="H27" i="22" s="1"/>
  <c r="H30" i="22" s="1"/>
  <c r="J23" i="16" s="1"/>
  <c r="E27" i="22"/>
  <c r="E30" i="22" s="1"/>
  <c r="G23" i="16" s="1"/>
  <c r="J23" i="22"/>
  <c r="J27" i="22" s="1"/>
  <c r="J30" i="22" s="1"/>
  <c r="L23" i="16" s="1"/>
  <c r="M19" i="16"/>
  <c r="K23" i="22"/>
  <c r="K27" i="22" s="1"/>
  <c r="K30" i="22" s="1"/>
  <c r="M23" i="16" s="1"/>
  <c r="K13" i="22"/>
  <c r="L19" i="16"/>
  <c r="J22" i="22"/>
  <c r="J13" i="22"/>
  <c r="J19" i="16"/>
  <c r="J18" i="16"/>
  <c r="G22" i="22"/>
  <c r="H19" i="16"/>
  <c r="D23" i="22"/>
  <c r="D27" i="22" s="1"/>
  <c r="D30" i="22" s="1"/>
  <c r="F23" i="16" s="1"/>
  <c r="F18" i="16"/>
  <c r="C23" i="22"/>
  <c r="C27" i="22" s="1"/>
  <c r="C30" i="22" s="1"/>
  <c r="C13" i="22"/>
  <c r="E18" i="16"/>
  <c r="E23" i="16" s="1"/>
</calcChain>
</file>

<file path=xl/comments1.xml><?xml version="1.0" encoding="utf-8"?>
<comments xmlns="http://schemas.openxmlformats.org/spreadsheetml/2006/main">
  <authors>
    <author>DJ Hemberger</author>
  </authors>
  <commentList>
    <comment ref="F8" authorId="0" shapeId="0">
      <text>
        <r>
          <rPr>
            <sz val="8"/>
            <color indexed="81"/>
            <rFont val="Tahoma"/>
            <family val="2"/>
          </rPr>
          <t xml:space="preserve">When publishing this report in the newspaper, type requirements must be accordance with 715 ILCS 15/1.
</t>
        </r>
      </text>
    </comment>
    <comment ref="C28" authorId="0" shapeId="0">
      <text>
        <r>
          <rPr>
            <b/>
            <sz val="8"/>
            <color indexed="81"/>
            <rFont val="Tahoma"/>
            <family val="2"/>
          </rPr>
          <t xml:space="preserve">As reported on the Fall Housing Report.
</t>
        </r>
        <r>
          <rPr>
            <sz val="8"/>
            <color indexed="81"/>
            <rFont val="Tahoma"/>
            <family val="2"/>
          </rPr>
          <t xml:space="preserve">
</t>
        </r>
      </text>
    </comment>
    <comment ref="G28" authorId="0" shapeId="0">
      <text>
        <r>
          <rPr>
            <b/>
            <sz val="8"/>
            <color indexed="81"/>
            <rFont val="Tahoma"/>
            <family val="2"/>
          </rPr>
          <t xml:space="preserve">  Example:  If the tax rate for educational purposes is $1.84 per $100 of EAV, it is shown as 1.8400 not as a percentage of the total tax rate.</t>
        </r>
      </text>
    </comment>
  </commentList>
</comments>
</file>

<file path=xl/comments2.xml><?xml version="1.0" encoding="utf-8"?>
<comments xmlns="http://schemas.openxmlformats.org/spreadsheetml/2006/main">
  <authors>
    <author>DJ Hemberger</author>
  </authors>
  <commentList>
    <comment ref="B8" authorId="0" shapeId="0">
      <text>
        <r>
          <rPr>
            <sz val="8"/>
            <color indexed="81"/>
            <rFont val="Tahoma"/>
            <family val="2"/>
          </rPr>
          <t>Other Accrued Assets should include accounts 130, 140, 162, 181, 192.</t>
        </r>
      </text>
    </comment>
    <comment ref="B18" authorId="0" shapeId="0">
      <text>
        <r>
          <rPr>
            <sz val="8"/>
            <color indexed="81"/>
            <rFont val="Tahoma"/>
            <family val="2"/>
          </rPr>
          <t>Accrued Liabilities should include accounts 401-405, 411-415, 420, 441, 442, 461.</t>
        </r>
      </text>
    </comment>
  </commentList>
</comments>
</file>

<file path=xl/comments3.xml><?xml version="1.0" encoding="utf-8"?>
<comments xmlns="http://schemas.openxmlformats.org/spreadsheetml/2006/main">
  <authors>
    <author>DJ Hemberger</author>
  </authors>
  <commentList>
    <comment ref="B12" authorId="0" shapeId="0">
      <text>
        <r>
          <rPr>
            <sz val="8"/>
            <color indexed="81"/>
            <rFont val="Tahoma"/>
            <family val="2"/>
          </rPr>
          <t>GASB Statement No. 24: Accounting and Financial Reporting for Certain Grants and Other Financial Assistance.  The "On Behalf of" Payments should only be reflected on this page (Lines 40 and 48).</t>
        </r>
      </text>
    </comment>
    <comment ref="B21" authorId="0" shapeId="0">
      <text>
        <r>
          <rPr>
            <vertAlign val="superscript"/>
            <sz val="10"/>
            <color indexed="81"/>
            <rFont val="Tahoma"/>
            <family val="2"/>
          </rPr>
          <t>GASB Statement No. 24: Accounting and Financial Reporting for Certain Grants and Other Financial Assistance.  The "On Behalf of" Payments should only be reflected on this page (Lines 40 and 48).</t>
        </r>
      </text>
    </comment>
    <comment ref="B23" authorId="0" shapeId="0">
      <text>
        <r>
          <rPr>
            <sz val="8"/>
            <color indexed="81"/>
            <rFont val="Tahoma"/>
            <family val="2"/>
          </rPr>
          <t xml:space="preserve">
Line 39 minus Line 47.</t>
        </r>
      </text>
    </comment>
    <comment ref="B26" authorId="0" shapeId="0">
      <text>
        <r>
          <rPr>
            <b/>
            <sz val="8"/>
            <color indexed="81"/>
            <rFont val="Tahoma"/>
            <family val="2"/>
          </rPr>
          <t>Line 51 minus Line 52.</t>
        </r>
      </text>
    </comment>
  </commentList>
</comments>
</file>

<file path=xl/comments4.xml><?xml version="1.0" encoding="utf-8"?>
<comments xmlns="http://schemas.openxmlformats.org/spreadsheetml/2006/main">
  <authors>
    <author>DJ Hemberger</author>
  </authors>
  <commentList>
    <comment ref="C18" authorId="0" shapeId="0">
      <text>
        <r>
          <rPr>
            <b/>
            <sz val="8"/>
            <color indexed="81"/>
            <rFont val="Arial"/>
            <family val="2"/>
          </rPr>
          <t xml:space="preserve">
The source of total receipts/revenues from Property Tax, State and Federal Funds and Fees</t>
        </r>
      </text>
    </comment>
  </commentList>
</comments>
</file>

<file path=xl/sharedStrings.xml><?xml version="1.0" encoding="utf-8"?>
<sst xmlns="http://schemas.openxmlformats.org/spreadsheetml/2006/main" count="436" uniqueCount="383">
  <si>
    <t xml:space="preserve"> </t>
  </si>
  <si>
    <t>Description</t>
  </si>
  <si>
    <t>GROSS PAYMENT FOR CERTIFICATED PERSONNEL</t>
  </si>
  <si>
    <t>EDUCATIONAL</t>
  </si>
  <si>
    <t>TRANSPORTATION</t>
  </si>
  <si>
    <t>TORT IMMUNITY</t>
  </si>
  <si>
    <t>LEASING</t>
  </si>
  <si>
    <t>OTHER</t>
  </si>
  <si>
    <t>GROSS PAYMENT FOR NON-CERTIFICATED PERSONNEL</t>
  </si>
  <si>
    <t>Salary Range:  $25,000 - $39,999</t>
  </si>
  <si>
    <t>Educational</t>
  </si>
  <si>
    <t>Transportation</t>
  </si>
  <si>
    <t>DISBURSEMENTS/EXPENDITURES</t>
  </si>
  <si>
    <t>RECEIPTS/REVENUES</t>
  </si>
  <si>
    <t>Inventory</t>
  </si>
  <si>
    <t>Investments</t>
  </si>
  <si>
    <t>Other Current Assets</t>
  </si>
  <si>
    <t>LONG-TERM LIABILITIES (500)</t>
  </si>
  <si>
    <t>Reserved Fund Balance</t>
  </si>
  <si>
    <t>Unreserved Fund Balance</t>
  </si>
  <si>
    <t>Investments in General Fixed Assets</t>
  </si>
  <si>
    <t>Local Sources</t>
  </si>
  <si>
    <t>State Sources</t>
  </si>
  <si>
    <t>Federal Sources</t>
  </si>
  <si>
    <t>Instruction</t>
  </si>
  <si>
    <t>Support Services</t>
  </si>
  <si>
    <t>Community Services</t>
  </si>
  <si>
    <t>Debt Services</t>
  </si>
  <si>
    <t>CURRENT LIABILITIES (400)</t>
  </si>
  <si>
    <t>CURRENT ASSETS (100)</t>
  </si>
  <si>
    <t>(10)</t>
  </si>
  <si>
    <t>(20)</t>
  </si>
  <si>
    <t>(30)</t>
  </si>
  <si>
    <t>(40)</t>
  </si>
  <si>
    <t>(50)</t>
  </si>
  <si>
    <t>(60)</t>
  </si>
  <si>
    <t>(70)</t>
  </si>
  <si>
    <t>(80)</t>
  </si>
  <si>
    <t>(90)</t>
  </si>
  <si>
    <t>Due to Activity Fund Organizations</t>
  </si>
  <si>
    <t>Municipal Retirement &amp; Social Security</t>
  </si>
  <si>
    <t>Working Cash</t>
  </si>
  <si>
    <t>Fire Prevention &amp; Safety</t>
  </si>
  <si>
    <t>OPERATIONS &amp; MAINTENANCE</t>
  </si>
  <si>
    <t>WORKING CASH</t>
  </si>
  <si>
    <t>MUNICIPAL RETIREMENT</t>
  </si>
  <si>
    <t>SOCIAL SECURITY</t>
  </si>
  <si>
    <t>FIRE PREVENTION &amp; SAFETY</t>
  </si>
  <si>
    <t>SPECIAL EDUCATION</t>
  </si>
  <si>
    <t>Other Changes in Fund Balances Increases (Decreases)</t>
  </si>
  <si>
    <t>Operations &amp; Maintenance</t>
  </si>
  <si>
    <t>NUMBER OF NON-CERTIFICATED EMPLOYEES</t>
  </si>
  <si>
    <t>NUMBER OF CERTIFICATED EMPLOYEES</t>
  </si>
  <si>
    <t>SIZE OF DISTRICT IN SQUARE MILES</t>
  </si>
  <si>
    <t>NUMBER OF ATTENDANCE CENTERS</t>
  </si>
  <si>
    <t>FULL-TIME</t>
  </si>
  <si>
    <t>PART-TIME</t>
  </si>
  <si>
    <t>PRE-KINDERGARTEN</t>
  </si>
  <si>
    <t>KINDERGARTEN</t>
  </si>
  <si>
    <t>FIRST</t>
  </si>
  <si>
    <t>SECOND</t>
  </si>
  <si>
    <t>THIRD</t>
  </si>
  <si>
    <t>FOURTH</t>
  </si>
  <si>
    <t>FIFTH</t>
  </si>
  <si>
    <t>SIXTH</t>
  </si>
  <si>
    <t>SEVENTH</t>
  </si>
  <si>
    <t>EIGHTH</t>
  </si>
  <si>
    <t>NINTH</t>
  </si>
  <si>
    <t>TENTH</t>
  </si>
  <si>
    <t>ELEVENTH</t>
  </si>
  <si>
    <t>TWELFTH</t>
  </si>
  <si>
    <t>LAND</t>
  </si>
  <si>
    <t>EQUALIZED ASSESSED VALUATION PER ADA PUPIL</t>
  </si>
  <si>
    <t xml:space="preserve">SPECIAL </t>
  </si>
  <si>
    <t>SPECIAL</t>
  </si>
  <si>
    <t>Salary Range:  Less Than $25,000</t>
  </si>
  <si>
    <t>Salary Range:  $90,000 and over</t>
  </si>
  <si>
    <t>Salary Range:  $40,000 - $59,999</t>
  </si>
  <si>
    <r>
      <t xml:space="preserve">Excess of Direct Receipts/Revenues Over (Under) </t>
    </r>
    <r>
      <rPr>
        <b/>
        <sz val="8"/>
        <rFont val="Arial"/>
        <family val="2"/>
      </rPr>
      <t>Direct</t>
    </r>
    <r>
      <rPr>
        <sz val="8"/>
        <rFont val="Arial"/>
        <family val="2"/>
      </rPr>
      <t xml:space="preserve"> Disbursements/Expenditures</t>
    </r>
  </si>
  <si>
    <t>CONSTRUCTION IN PROGRESS</t>
  </si>
  <si>
    <t>CAPITAL ASSETS</t>
  </si>
  <si>
    <t>Municipal Retirement/Social Security</t>
  </si>
  <si>
    <t>School District/Joint Agreement Name</t>
  </si>
  <si>
    <t>Address</t>
  </si>
  <si>
    <t>Telephone</t>
  </si>
  <si>
    <t>Office Hours</t>
  </si>
  <si>
    <t>Salary Range:  $60,000 and over</t>
  </si>
  <si>
    <t>VALUE</t>
  </si>
  <si>
    <t xml:space="preserve">RCDT NUMBER:  </t>
  </si>
  <si>
    <t xml:space="preserve">    ADDRESS:  </t>
  </si>
  <si>
    <t xml:space="preserve">COUNTY:  </t>
  </si>
  <si>
    <t>Aggregate Amount</t>
  </si>
  <si>
    <r>
      <t xml:space="preserve">SUMMARY: </t>
    </r>
    <r>
      <rPr>
        <sz val="8"/>
        <rFont val="Arial"/>
        <family val="2"/>
      </rPr>
      <t xml:space="preserve"> The following is the Annual Statement of Affairs Summary that is required to be published by the school district/joint agreement for the past fiscal year.</t>
    </r>
  </si>
  <si>
    <t>Salary Range: $40,000 - $59,999</t>
  </si>
  <si>
    <t>Salary Range:  60,000 - $89,999</t>
  </si>
  <si>
    <t>Person, Firm, or Corporation</t>
  </si>
  <si>
    <t xml:space="preserve">The statement of affairs has been made available in the main administrative office of the school district/joint agreement and the required Annual Statement of Affairs Summary has been published in accordance with Section 10-17 of the School Code. </t>
  </si>
  <si>
    <t xml:space="preserve">         YES</t>
  </si>
  <si>
    <t>NUMBER OF PUPILS ENROLLED PER GRADE</t>
  </si>
  <si>
    <t>ASSURANCE</t>
  </si>
  <si>
    <t>Other Changes in Fund Balances</t>
  </si>
  <si>
    <t>Payments over $2,500, excluding wages and salaries.</t>
  </si>
  <si>
    <t>Payments of $500 to $999, excluding wages and salaries.</t>
  </si>
  <si>
    <t>TAX RATE BY FUND (IN %)</t>
  </si>
  <si>
    <t>Payments of $1,000 to $2,500, excluding wages and salaries</t>
  </si>
  <si>
    <t>This listing must be sent to ISBE, and retained within your</t>
  </si>
  <si>
    <t>district/jointagreement administrative office for public inspection.</t>
  </si>
  <si>
    <t>This listing must be retained within your district/joint agreement</t>
  </si>
  <si>
    <t>administrative office for public inspection.</t>
  </si>
  <si>
    <t>This listing must be published in the local newspaper, sent to ISBE, and retained</t>
  </si>
  <si>
    <t>within your district/joint agreement administrative office for public inspection.</t>
  </si>
  <si>
    <t xml:space="preserve">administrative office for public inspection. </t>
  </si>
  <si>
    <t>and retained within the district/joint agreement</t>
  </si>
  <si>
    <t>The summary must be published in the local newspaper.</t>
  </si>
  <si>
    <t>(Section 10-17 of the School Code)</t>
  </si>
  <si>
    <t>Total</t>
  </si>
  <si>
    <t>Total Elementary</t>
  </si>
  <si>
    <t>Total Secondary</t>
  </si>
  <si>
    <t>Total District</t>
  </si>
  <si>
    <t>Total Current Assets</t>
  </si>
  <si>
    <t>Total Liabilities</t>
  </si>
  <si>
    <t>Total Liabilities and Fund Balances</t>
  </si>
  <si>
    <t>Total Direct Receipts/Revenues</t>
  </si>
  <si>
    <t>Total Receipts/Revenues</t>
  </si>
  <si>
    <t>Total Direct Disbursements/Expenditures</t>
  </si>
  <si>
    <t>Total Disbursements/Expenditures</t>
  </si>
  <si>
    <t>This page must be sent to ISBE</t>
  </si>
  <si>
    <t>Taxes Receivable</t>
  </si>
  <si>
    <t>1.  Total number of all contracts awarded by the school district:</t>
  </si>
  <si>
    <t>(Enter Number Here)</t>
  </si>
  <si>
    <t>(Enter $ Amount Here)</t>
  </si>
  <si>
    <t>2.  Total value of all contracts awarded:</t>
  </si>
  <si>
    <t>4.  Total value of contracts awarded to minority owned businesses, female owned businesses, businesses owned by person with disabilities, and locally owned businesses:</t>
  </si>
  <si>
    <t>INSTRUCTIONS:  (See the attached document (pdf) for additional guidance and definitions.)</t>
  </si>
  <si>
    <t>3.  Total number of contracts awarded to minority owned businesses, female owned businesses, businesses owned by persons with disabilities, and locally owned businesses:</t>
  </si>
  <si>
    <r>
      <t>ITEM 2.</t>
    </r>
    <r>
      <rPr>
        <sz val="10"/>
        <color indexed="8"/>
        <rFont val="Arial"/>
        <family val="2"/>
      </rPr>
      <t xml:space="preserve"> – Aggregate the value of consideration of all contracts included in item 1 and record the dollar amount below in the space provided.</t>
    </r>
  </si>
  <si>
    <r>
      <t>ITEM 4.</t>
    </r>
    <r>
      <rPr>
        <sz val="10"/>
        <color indexed="8"/>
        <rFont val="Arial"/>
        <family val="2"/>
      </rPr>
      <t xml:space="preserve"> – Aggregate the value of consideration of all contracts included in item 3 and record the dollar amount below in the space provided.</t>
    </r>
  </si>
  <si>
    <t>WORKS OF ART &amp; HISTORICAL TREASURES</t>
  </si>
  <si>
    <t>BUILDING &amp; BUILDING IMPROVEMENTS</t>
  </si>
  <si>
    <t>SITE IMPROVMENTS &amp; INFRASTRUCTURE</t>
  </si>
  <si>
    <t>CAPITALIZED EQUIPMENT</t>
  </si>
  <si>
    <t>Debt Service</t>
  </si>
  <si>
    <t>Capital Projects</t>
  </si>
  <si>
    <t>Tort</t>
  </si>
  <si>
    <t>Cash (Accounts 111 thru 115)</t>
  </si>
  <si>
    <t>Interfund Receivables</t>
  </si>
  <si>
    <t>Intergovernmental Accounts Receivable</t>
  </si>
  <si>
    <t>Other Receivables</t>
  </si>
  <si>
    <t>Prepaid Items</t>
  </si>
  <si>
    <t>Interfund Payables</t>
  </si>
  <si>
    <t>Intergovernmental Accounts Payable</t>
  </si>
  <si>
    <t>Contracts Payable</t>
  </si>
  <si>
    <t>Other Payable</t>
  </si>
  <si>
    <t>Loans Payable</t>
  </si>
  <si>
    <t>Salaries &amp; Benefits Payable</t>
  </si>
  <si>
    <t>Payroll Deductions &amp; Withholdings</t>
  </si>
  <si>
    <t>Deferred Revenues &amp; Other Current Liabilities</t>
  </si>
  <si>
    <t>Total Current Liabilities</t>
  </si>
  <si>
    <t>Acct No</t>
  </si>
  <si>
    <t>Payments to Other Districts &amp; Govt Units</t>
  </si>
  <si>
    <t>Other Sources of Funds</t>
  </si>
  <si>
    <t xml:space="preserve">Other Uses of Funds </t>
  </si>
  <si>
    <t>Total Other Sources/Uses of Funds</t>
  </si>
  <si>
    <t>Excess of Receipts/Revenues &amp; Other Sources of Funds (Over/Under) Expenditures/Disbursements &amp; Other Uses of Funds</t>
  </si>
  <si>
    <t>Flow-Through Receipts/Revenues from One District to Another District</t>
  </si>
  <si>
    <t xml:space="preserve">Other Sources/Uses of Funds    </t>
  </si>
  <si>
    <t xml:space="preserve">SCHOOL DISTRICT/JOINT AGREEMENT NAME:  </t>
  </si>
  <si>
    <t>CAPITAL PROJECTS</t>
  </si>
  <si>
    <t>DISTRICT EQUALIZED ASSESSED VALUATION (EAV)</t>
  </si>
  <si>
    <t>9 MONTH AVERAGE DAILY ATTENDANCE</t>
  </si>
  <si>
    <t xml:space="preserve">BOND &amp; INTEREST </t>
  </si>
  <si>
    <t>STATEMENT OF REVENUES RECEIVED/REVENUES, EXPENDITURES DISBURSED/EXPENDITURES, OTHER SOURCES/USES</t>
  </si>
  <si>
    <t>Flow-Through Received/Revenue from One District to Another District</t>
  </si>
  <si>
    <t xml:space="preserve">SALARY SCHEDULE OF GROSS PAYMENTS FOR CERTIFICATED PERSONNEL AND NON-CERTIFICATED PERSONNEL </t>
  </si>
  <si>
    <t>PAYMENTS TO PERSON, FIRM, OR CORPORATION OF $1,000 TO $2,500</t>
  </si>
  <si>
    <t>PAYMENTS TO PERSON, FIRM, OR CORPORATION OF $500 TO $999</t>
  </si>
  <si>
    <t>ANNUAL STATEMENT OF AFFAIRS FOR THE FISCAL YEAR ENDING</t>
  </si>
  <si>
    <t xml:space="preserve">In conformity with sub-section (c) of Section 10-20.44 of the School Code [105 ILCS 5/10-20.44], the following information is required to be submitted in conjunction with submission of the Annual Statement of Affairs [105 ILCS 5/10-17]. </t>
  </si>
  <si>
    <t>Long-Term Debt Payable</t>
  </si>
  <si>
    <t>STATEMENT OF ASSETS AND LIABILITIES</t>
  </si>
  <si>
    <t>Rec./Rev. for "On Behalf" Payments</t>
  </si>
  <si>
    <t>Disb./Expend. for "On Behalf" Payments</t>
  </si>
  <si>
    <t>PERCENT OF LONG TERM DEBT OBLIGATED CURRENTLY</t>
  </si>
  <si>
    <t>TOTAL LONG TERM DEBT ALLOWED</t>
  </si>
  <si>
    <t>Elementary</t>
  </si>
  <si>
    <t>High School</t>
  </si>
  <si>
    <t>Unit</t>
  </si>
  <si>
    <t>DISTRICT TYPE</t>
  </si>
  <si>
    <t xml:space="preserve">Note:  For submitting to ISBE, the "Statement of Affairs" can </t>
  </si>
  <si>
    <t>be submitted as one file to avoid separating worksheets.</t>
  </si>
  <si>
    <t>ILLINOIS STATE BOARD OF EDUCATION</t>
  </si>
  <si>
    <t>School Business Services</t>
  </si>
  <si>
    <t>(217)785-8779</t>
  </si>
  <si>
    <t>ISBE 50-37 (06/22/2015) ASA15form.xls</t>
  </si>
  <si>
    <t xml:space="preserve">NAME OF NEWSPAPER  WHERE PUBLISHED:  </t>
  </si>
  <si>
    <t>AS OF JUNE 30, 2015</t>
  </si>
  <si>
    <t>TOTAL LONG TERM DEBT OUTSTANDING AS OF June 30, 2015</t>
  </si>
  <si>
    <t>Beginning Fund Balances - July 1, 2014</t>
  </si>
  <si>
    <t>Ending Fund Balances June 30, 2015</t>
  </si>
  <si>
    <t>AND CHANGES IN FUND BALANCE - FOR YEAR ENDING JUNE 30, 2015</t>
  </si>
  <si>
    <t>ANNUAL STATEMENT OF AFFAIRS SUMMARY FOR FISCAL YEAR ENDING JUNE 30, 2015</t>
  </si>
  <si>
    <t>Copies of the detailed Annual Statement of Affairs for the Fiscal Year Ending June 30, 2015 will be available for public inspection in the school district/joint agreement administrative office by December 1, 2015.  Individuals wanting to review this Annual Statement of Affairs should contact:</t>
  </si>
  <si>
    <r>
      <t xml:space="preserve"> Also by </t>
    </r>
    <r>
      <rPr>
        <b/>
        <sz val="8"/>
        <rFont val="Arial"/>
        <family val="2"/>
      </rPr>
      <t>January 15, 2016</t>
    </r>
    <r>
      <rPr>
        <sz val="8"/>
        <rFont val="Arial"/>
        <family val="2"/>
      </rPr>
      <t xml:space="preserve"> the detailed Annual Statement of Affairs for the </t>
    </r>
    <r>
      <rPr>
        <b/>
        <sz val="8"/>
        <rFont val="Arial"/>
        <family val="2"/>
      </rPr>
      <t>Fiscal Year Ending June 30, 2015</t>
    </r>
    <r>
      <rPr>
        <sz val="8"/>
        <rFont val="Arial"/>
        <family val="2"/>
      </rPr>
      <t xml:space="preserve">, will be posted on the Illinois State Board of Education's website@ </t>
    </r>
    <r>
      <rPr>
        <b/>
        <sz val="8"/>
        <rFont val="Arial"/>
        <family val="2"/>
      </rPr>
      <t>www.isbe.net.</t>
    </r>
  </si>
  <si>
    <t>Statement of Operations as of June 30, 2015</t>
  </si>
  <si>
    <t>REPORT ON CONTRACTS EXCEEDING $25,000 AWARDED DURING FY2015</t>
  </si>
  <si>
    <r>
      <t>ITEM 1. –</t>
    </r>
    <r>
      <rPr>
        <sz val="10"/>
        <color indexed="8"/>
        <rFont val="Arial"/>
        <family val="2"/>
      </rPr>
      <t xml:space="preserve"> Count only contracts where the consideration exceeds $25,000 over the life of the contract and that were awarded during FY2015 and record the number below in the space provided. Do not include: (1) multi-year contracts awarded prior to FY2015; (2) collective bargaining agreements with district employee groups; and (3) personal services contracts with individual district employees.</t>
    </r>
  </si>
  <si>
    <r>
      <t xml:space="preserve">ITEM 3. </t>
    </r>
    <r>
      <rPr>
        <sz val="10"/>
        <color indexed="8"/>
        <rFont val="Arial"/>
        <family val="2"/>
      </rPr>
      <t>- Count only contracts where the consideration exceeds $25,000 over the life of the contract that were awarded during FY2015 to minority, female, disabled or local contractors and record the number below in the space provided. Do not include: (1) multi-year contracts awarded prior to FY2015; (2) collective bargaining agreements with district employee groups; and (3) personal services contracts with individual district employees.</t>
    </r>
  </si>
  <si>
    <t>South Fork CUSD 14</t>
  </si>
  <si>
    <t>03-011-0140-24</t>
  </si>
  <si>
    <t>550 Prairie Street - P.O. Box 20 / Kincaid, IL</t>
  </si>
  <si>
    <t>Christian</t>
  </si>
  <si>
    <t>Breeze Courier / Taylorville, IL</t>
  </si>
  <si>
    <t>x</t>
  </si>
  <si>
    <t>Allen, Sharon</t>
  </si>
  <si>
    <t>Auvenshine, Patricia</t>
  </si>
  <si>
    <t>Cassista, Stephanie</t>
  </si>
  <si>
    <t>Chapman, Timothy</t>
  </si>
  <si>
    <t>Chase, Angela</t>
  </si>
  <si>
    <t>Choate, Guy</t>
  </si>
  <si>
    <t>Clark, Christopher</t>
  </si>
  <si>
    <t>Cluck, April</t>
  </si>
  <si>
    <t>Craggs, Raimee</t>
  </si>
  <si>
    <t>Dees, Courtney</t>
  </si>
  <si>
    <t>Dulakis, Wendy</t>
  </si>
  <si>
    <t>Ess, Theresa</t>
  </si>
  <si>
    <t>Fassero, Catherine</t>
  </si>
  <si>
    <t>Foiles, Jesse</t>
  </si>
  <si>
    <t>Foli, Kelly</t>
  </si>
  <si>
    <t>Ford, Dee</t>
  </si>
  <si>
    <t>Graham, Ronald</t>
  </si>
  <si>
    <t>Harris, Kathy</t>
  </si>
  <si>
    <t>Harrison, Lee</t>
  </si>
  <si>
    <t>Brown, Albert</t>
  </si>
  <si>
    <t>Ippolitto, Jennifer</t>
  </si>
  <si>
    <t>Jack, Tabytha</t>
  </si>
  <si>
    <t>Jarvis, Marshall</t>
  </si>
  <si>
    <t>Jarvis, Ruth</t>
  </si>
  <si>
    <t>Johnson, Terri</t>
  </si>
  <si>
    <t>Lash, Mark</t>
  </si>
  <si>
    <t>Leonard, Sue</t>
  </si>
  <si>
    <t>Maley, Sarah</t>
  </si>
  <si>
    <t>Mayer, Jonna</t>
  </si>
  <si>
    <t>Miloncus, Jeanette</t>
  </si>
  <si>
    <t>Mizera, Suzanne</t>
  </si>
  <si>
    <t>Moore, Sonya</t>
  </si>
  <si>
    <t>Morehouse, Doris</t>
  </si>
  <si>
    <t>Mulvaney, Josh</t>
  </si>
  <si>
    <t>Nance, Jennifer</t>
  </si>
  <si>
    <t>Noller, Holly</t>
  </si>
  <si>
    <t>Oller, Tabytha</t>
  </si>
  <si>
    <t>Pembrook, Lindsey</t>
  </si>
  <si>
    <t>Pop, Carrie</t>
  </si>
  <si>
    <t>Pop, Daniel</t>
  </si>
  <si>
    <t>Richardson, Jennifer</t>
  </si>
  <si>
    <t>Rogers, Michelle</t>
  </si>
  <si>
    <t>Shick, Ryan</t>
  </si>
  <si>
    <t>Spiker, Arnie</t>
  </si>
  <si>
    <t>Stanfield, Ted</t>
  </si>
  <si>
    <t>Stokes, Michelle</t>
  </si>
  <si>
    <t>Tavernor, Judy</t>
  </si>
  <si>
    <t>BSN Sports</t>
  </si>
  <si>
    <t>Campus Agenda</t>
  </si>
  <si>
    <t>Coys Equipment</t>
  </si>
  <si>
    <t>Discount School supply</t>
  </si>
  <si>
    <t>Flinn Scientific</t>
  </si>
  <si>
    <t>Gerber Life Ins</t>
  </si>
  <si>
    <t>Groupcast, LLC</t>
  </si>
  <si>
    <t>Horace Man Ins</t>
  </si>
  <si>
    <t>IDES</t>
  </si>
  <si>
    <t>IESA</t>
  </si>
  <si>
    <t>IPA</t>
  </si>
  <si>
    <t>ISBE</t>
  </si>
  <si>
    <t>James Novar</t>
  </si>
  <si>
    <t>Johnson Controls</t>
  </si>
  <si>
    <t>Kaplan Early Learning</t>
  </si>
  <si>
    <t>Macon/Piatt</t>
  </si>
  <si>
    <t>McGraw Hill</t>
  </si>
  <si>
    <t>Morrison Electric</t>
  </si>
  <si>
    <t>MSM Conference</t>
  </si>
  <si>
    <t>Neff Company</t>
  </si>
  <si>
    <t>Pawnee Lumber</t>
  </si>
  <si>
    <t>Presentation Direct</t>
  </si>
  <si>
    <t>Scholastic Inc</t>
  </si>
  <si>
    <t>Sherwin Williams</t>
  </si>
  <si>
    <t>Shiffler</t>
  </si>
  <si>
    <t>Simplex Grinnell</t>
  </si>
  <si>
    <t>SOCS</t>
  </si>
  <si>
    <t>Spectrum Janitorial</t>
  </si>
  <si>
    <t>SS Worldwide</t>
  </si>
  <si>
    <t>Wes Aymer</t>
  </si>
  <si>
    <t>Clark, Chris</t>
  </si>
  <si>
    <t>Ace Hardware</t>
  </si>
  <si>
    <t>Ace Signs</t>
  </si>
  <si>
    <t>AEC Fire/Safety</t>
  </si>
  <si>
    <t>American Fidelity Assurance</t>
  </si>
  <si>
    <t>American Water Treatment</t>
  </si>
  <si>
    <t>Amsan</t>
  </si>
  <si>
    <t>AVG</t>
  </si>
  <si>
    <t>Barb Behrends</t>
  </si>
  <si>
    <t>Blick Art Supplies</t>
  </si>
  <si>
    <t>Butch's Lawnmower</t>
  </si>
  <si>
    <t>Christian/Mont ROE 10</t>
  </si>
  <si>
    <t>Curts Towing</t>
  </si>
  <si>
    <t>Eichenauer Services</t>
  </si>
  <si>
    <t>Houghton Mifflin Co</t>
  </si>
  <si>
    <t>Il Reading Council</t>
  </si>
  <si>
    <t>JW Builders</t>
  </si>
  <si>
    <t>Life Insurance</t>
  </si>
  <si>
    <t>Litchfield CUSD</t>
  </si>
  <si>
    <t xml:space="preserve">Lowes Paving and Sealcoating </t>
  </si>
  <si>
    <t>McMillan Landscaping</t>
  </si>
  <si>
    <t>Miller, Hall, Triggs</t>
  </si>
  <si>
    <t>Morrisonville Ambulance</t>
  </si>
  <si>
    <t>Nevco</t>
  </si>
  <si>
    <t>Pearson Education</t>
  </si>
  <si>
    <t xml:space="preserve">ROE </t>
  </si>
  <si>
    <t>Snell Plumbing</t>
  </si>
  <si>
    <t>STI Illinois</t>
  </si>
  <si>
    <t>Varsity Spirit Fashion</t>
  </si>
  <si>
    <t>Alpha Omega</t>
  </si>
  <si>
    <t xml:space="preserve">Christ/Mont Reg Voc </t>
  </si>
  <si>
    <t>Flex Account Admin</t>
  </si>
  <si>
    <t>Ameren Illinois</t>
  </si>
  <si>
    <t>Annuity Premium Trust</t>
  </si>
  <si>
    <t>Aramark</t>
  </si>
  <si>
    <t>Atlanta National Bank</t>
  </si>
  <si>
    <t>Bates Automotive</t>
  </si>
  <si>
    <t>BMO Mastercard</t>
  </si>
  <si>
    <t>CC FS</t>
  </si>
  <si>
    <t>Central Illinois Gutters</t>
  </si>
  <si>
    <t>Center Point Energy</t>
  </si>
  <si>
    <t>Central Supply co</t>
  </si>
  <si>
    <t>Christian Region Mdistate</t>
  </si>
  <si>
    <t>Chrismont Safe Schools</t>
  </si>
  <si>
    <t>Cleeton Sanitation Service</t>
  </si>
  <si>
    <t>Consolidated Communications</t>
  </si>
  <si>
    <t>Cornerstone</t>
  </si>
  <si>
    <t>Credit Union Office</t>
  </si>
  <si>
    <t>Custom Window Treatment</t>
  </si>
  <si>
    <t>Il Dept of Revenue</t>
  </si>
  <si>
    <t>D&amp;K Bennett</t>
  </si>
  <si>
    <t>Edmentum</t>
  </si>
  <si>
    <t>Equitable</t>
  </si>
  <si>
    <t>Evans Mason</t>
  </si>
  <si>
    <t>Gardner Glass</t>
  </si>
  <si>
    <t>Global Gov</t>
  </si>
  <si>
    <t>Health Alliance</t>
  </si>
  <si>
    <t>Heartland Bank</t>
  </si>
  <si>
    <t>Henson and Robinson</t>
  </si>
  <si>
    <t>IASB</t>
  </si>
  <si>
    <t>Il School Dist. Agency</t>
  </si>
  <si>
    <t>IMRF</t>
  </si>
  <si>
    <t>Jeanne Vancil, Comptroller, Midstate</t>
  </si>
  <si>
    <t>JH Petty and Assoicates</t>
  </si>
  <si>
    <t>Kincaid Water Dept</t>
  </si>
  <si>
    <t>Lakeshore</t>
  </si>
  <si>
    <t>Lively, Mathias, Hooper</t>
  </si>
  <si>
    <t>Mediacom</t>
  </si>
  <si>
    <t>Midwest Bus sales</t>
  </si>
  <si>
    <t>Midland Federal Taxes</t>
  </si>
  <si>
    <t>Midland Fica</t>
  </si>
  <si>
    <t>Midland Medicare</t>
  </si>
  <si>
    <t>MNJ Technologies Direct</t>
  </si>
  <si>
    <t>New Air Heating and Cooling</t>
  </si>
  <si>
    <t>Nextera Energy</t>
  </si>
  <si>
    <t>Nolen Plumbing</t>
  </si>
  <si>
    <t>Quill</t>
  </si>
  <si>
    <t>Rare Pest Control</t>
  </si>
  <si>
    <t xml:space="preserve">Renaissance </t>
  </si>
  <si>
    <t>Ron Whiteside Communications</t>
  </si>
  <si>
    <t>Star Electric</t>
  </si>
  <si>
    <t>Standard Insurance</t>
  </si>
  <si>
    <t>THIS</t>
  </si>
  <si>
    <t>Treasurer, IEA</t>
  </si>
  <si>
    <t>TRS</t>
  </si>
  <si>
    <t>TRS-Federal</t>
  </si>
  <si>
    <t>Workers Compensation</t>
  </si>
  <si>
    <t>Xerox</t>
  </si>
  <si>
    <t>Henley, Stephanie          Workman, Jane</t>
  </si>
  <si>
    <t>Clark, Maggie                   Pop, Vincent</t>
  </si>
  <si>
    <t>Goeschel, Jennifer         Unser, Elizabeth</t>
  </si>
  <si>
    <t>Hart, Tammy                   Watson, Lissa</t>
  </si>
  <si>
    <t>Heflin, Sam                     Wilbur, Christina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</si>
</sst>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0"/>
    <numFmt numFmtId="165" formatCode="0#\-###\-####\-##"/>
    <numFmt numFmtId="166" formatCode="#,##0.0000_);[Red]\(#,##0.0000\)"/>
    <numFmt numFmtId="167" formatCode="[$-409]mmmm\ d\,\ yyyy;@"/>
  </numFmts>
  <fonts count="36" x14ac:knownFonts="1">
    <font>
      <sz val="10"/>
      <name val="Arial"/>
    </font>
    <font>
      <sz val="10"/>
      <name val="MS Sans Serif"/>
      <family val="2"/>
    </font>
    <font>
      <sz val="8"/>
      <name val="Arial"/>
      <family val="2"/>
    </font>
    <font>
      <sz val="8"/>
      <name val="Arial"/>
      <family val="2"/>
    </font>
    <font>
      <u/>
      <sz val="10"/>
      <color indexed="12"/>
      <name val="Arial"/>
      <family val="2"/>
    </font>
    <font>
      <i/>
      <sz val="8"/>
      <name val="Arial"/>
      <family val="2"/>
    </font>
    <font>
      <b/>
      <sz val="8"/>
      <name val="Arial"/>
      <family val="2"/>
    </font>
    <font>
      <b/>
      <u/>
      <sz val="8"/>
      <name val="Arial"/>
      <family val="2"/>
    </font>
    <font>
      <i/>
      <sz val="8"/>
      <name val="Arial"/>
      <family val="2"/>
    </font>
    <font>
      <u/>
      <sz val="8"/>
      <name val="Arial"/>
      <family val="2"/>
    </font>
    <font>
      <sz val="8"/>
      <color indexed="10"/>
      <name val="Arial"/>
      <family val="2"/>
    </font>
    <font>
      <b/>
      <sz val="9"/>
      <name val="Arial"/>
      <family val="2"/>
    </font>
    <font>
      <sz val="9"/>
      <name val="Arial"/>
      <family val="2"/>
    </font>
    <font>
      <sz val="10"/>
      <name val="Arial"/>
      <family val="2"/>
    </font>
    <font>
      <b/>
      <sz val="11"/>
      <name val="Arial"/>
      <family val="2"/>
    </font>
    <font>
      <b/>
      <u/>
      <sz val="9"/>
      <name val="Arial"/>
      <family val="2"/>
    </font>
    <font>
      <b/>
      <sz val="8"/>
      <name val="Arial"/>
      <family val="2"/>
    </font>
    <font>
      <b/>
      <sz val="10"/>
      <name val="Arial"/>
      <family val="2"/>
    </font>
    <font>
      <sz val="8"/>
      <color indexed="81"/>
      <name val="Tahoma"/>
      <family val="2"/>
    </font>
    <font>
      <b/>
      <sz val="8"/>
      <color indexed="81"/>
      <name val="Tahoma"/>
      <family val="2"/>
    </font>
    <font>
      <b/>
      <sz val="8"/>
      <color indexed="81"/>
      <name val="Arial"/>
      <family val="2"/>
    </font>
    <font>
      <vertAlign val="superscript"/>
      <sz val="10"/>
      <name val="Arial"/>
      <family val="2"/>
    </font>
    <font>
      <vertAlign val="superscript"/>
      <sz val="10"/>
      <name val="Arial"/>
      <family val="2"/>
    </font>
    <font>
      <vertAlign val="superscript"/>
      <sz val="10"/>
      <color indexed="81"/>
      <name val="Tahoma"/>
      <family val="2"/>
    </font>
    <font>
      <i/>
      <sz val="10"/>
      <name val="Arial"/>
      <family val="2"/>
    </font>
    <font>
      <i/>
      <sz val="9"/>
      <name val="Arial"/>
      <family val="2"/>
    </font>
    <font>
      <b/>
      <u/>
      <sz val="10"/>
      <name val="Arial"/>
      <family val="2"/>
    </font>
    <font>
      <sz val="8"/>
      <color indexed="9"/>
      <name val="Arial"/>
      <family val="2"/>
    </font>
    <font>
      <i/>
      <sz val="9"/>
      <color indexed="10"/>
      <name val="Arial"/>
      <family val="2"/>
    </font>
    <font>
      <b/>
      <i/>
      <sz val="9"/>
      <color indexed="10"/>
      <name val="Arial"/>
      <family val="2"/>
    </font>
    <font>
      <b/>
      <i/>
      <sz val="10"/>
      <color indexed="10"/>
      <name val="Arial"/>
      <family val="2"/>
    </font>
    <font>
      <sz val="10"/>
      <color indexed="8"/>
      <name val="Arial"/>
      <family val="2"/>
    </font>
    <font>
      <b/>
      <sz val="10"/>
      <color indexed="8"/>
      <name val="Arial"/>
      <family val="2"/>
    </font>
    <font>
      <b/>
      <sz val="9"/>
      <name val="Arial"/>
      <family val="2"/>
    </font>
    <font>
      <sz val="9"/>
      <name val="Arial"/>
      <family val="2"/>
    </font>
    <font>
      <sz val="10"/>
      <name val="Arial"/>
      <family val="2"/>
    </font>
  </fonts>
  <fills count="8">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theme="0" tint="-0.14999847407452621"/>
        <bgColor indexed="64"/>
      </patternFill>
    </fill>
  </fills>
  <borders count="65">
    <border>
      <left/>
      <right/>
      <top/>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bottom/>
      <diagonal/>
    </border>
    <border>
      <left/>
      <right style="thin">
        <color indexed="55"/>
      </right>
      <top/>
      <bottom/>
      <diagonal/>
    </border>
    <border>
      <left style="thin">
        <color indexed="55"/>
      </left>
      <right/>
      <top style="thin">
        <color indexed="55"/>
      </top>
      <bottom style="thin">
        <color indexed="55"/>
      </bottom>
      <diagonal/>
    </border>
    <border>
      <left style="thin">
        <color indexed="55"/>
      </left>
      <right/>
      <top/>
      <bottom/>
      <diagonal/>
    </border>
    <border>
      <left/>
      <right/>
      <top style="thin">
        <color indexed="55"/>
      </top>
      <bottom/>
      <diagonal/>
    </border>
    <border>
      <left style="thin">
        <color indexed="55"/>
      </left>
      <right style="thin">
        <color indexed="55"/>
      </right>
      <top style="thin">
        <color indexed="55"/>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dashed">
        <color indexed="55"/>
      </left>
      <right/>
      <top/>
      <bottom/>
      <diagonal/>
    </border>
    <border>
      <left style="dashed">
        <color indexed="55"/>
      </left>
      <right/>
      <top/>
      <bottom style="thin">
        <color indexed="55"/>
      </bottom>
      <diagonal/>
    </border>
    <border>
      <left/>
      <right/>
      <top/>
      <bottom style="thin">
        <color indexed="55"/>
      </bottom>
      <diagonal/>
    </border>
    <border>
      <left/>
      <right style="dashed">
        <color indexed="55"/>
      </right>
      <top/>
      <bottom style="thin">
        <color indexed="55"/>
      </bottom>
      <diagonal/>
    </border>
    <border>
      <left style="dotted">
        <color indexed="55"/>
      </left>
      <right style="thin">
        <color indexed="55"/>
      </right>
      <top style="thin">
        <color indexed="55"/>
      </top>
      <bottom/>
      <diagonal/>
    </border>
    <border>
      <left style="thin">
        <color indexed="55"/>
      </left>
      <right style="dotted">
        <color indexed="55"/>
      </right>
      <top style="thin">
        <color indexed="55"/>
      </top>
      <bottom/>
      <diagonal/>
    </border>
    <border>
      <left style="thin">
        <color indexed="55"/>
      </left>
      <right style="dotted">
        <color indexed="55"/>
      </right>
      <top/>
      <bottom/>
      <diagonal/>
    </border>
    <border>
      <left style="dotted">
        <color indexed="55"/>
      </left>
      <right style="thin">
        <color indexed="55"/>
      </right>
      <top/>
      <bottom/>
      <diagonal/>
    </border>
    <border>
      <left style="dotted">
        <color indexed="55"/>
      </left>
      <right style="thin">
        <color indexed="55"/>
      </right>
      <top/>
      <bottom style="thin">
        <color indexed="55"/>
      </bottom>
      <diagonal/>
    </border>
    <border>
      <left/>
      <right style="thin">
        <color indexed="55"/>
      </right>
      <top/>
      <bottom style="thin">
        <color indexed="55"/>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style="double">
        <color indexed="55"/>
      </bottom>
      <diagonal/>
    </border>
    <border>
      <left style="thin">
        <color indexed="55"/>
      </left>
      <right style="thin">
        <color indexed="55"/>
      </right>
      <top/>
      <bottom style="thin">
        <color indexed="55"/>
      </bottom>
      <diagonal/>
    </border>
    <border>
      <left style="thin">
        <color indexed="55"/>
      </left>
      <right style="thin">
        <color indexed="55"/>
      </right>
      <top/>
      <bottom style="double">
        <color indexed="55"/>
      </bottom>
      <diagonal/>
    </border>
    <border>
      <left style="thin">
        <color indexed="55"/>
      </left>
      <right/>
      <top style="thin">
        <color indexed="55"/>
      </top>
      <bottom style="double">
        <color indexed="55"/>
      </bottom>
      <diagonal/>
    </border>
    <border>
      <left/>
      <right style="thin">
        <color indexed="55"/>
      </right>
      <top style="thin">
        <color indexed="55"/>
      </top>
      <bottom style="double">
        <color indexed="55"/>
      </bottom>
      <diagonal/>
    </border>
    <border>
      <left style="thin">
        <color indexed="55"/>
      </left>
      <right/>
      <top style="double">
        <color indexed="55"/>
      </top>
      <bottom style="double">
        <color indexed="55"/>
      </bottom>
      <diagonal/>
    </border>
    <border>
      <left/>
      <right style="thin">
        <color indexed="55"/>
      </right>
      <top style="double">
        <color indexed="55"/>
      </top>
      <bottom style="double">
        <color indexed="55"/>
      </bottom>
      <diagonal/>
    </border>
    <border>
      <left/>
      <right/>
      <top style="thin">
        <color indexed="55"/>
      </top>
      <bottom style="double">
        <color indexed="55"/>
      </bottom>
      <diagonal/>
    </border>
    <border>
      <left style="thin">
        <color indexed="55"/>
      </left>
      <right/>
      <top/>
      <bottom style="thin">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right style="thin">
        <color indexed="55"/>
      </right>
      <top style="double">
        <color indexed="55"/>
      </top>
      <bottom style="thin">
        <color indexed="55"/>
      </bottom>
      <diagonal/>
    </border>
    <border>
      <left style="thin">
        <color indexed="22"/>
      </left>
      <right style="thin">
        <color indexed="22"/>
      </right>
      <top style="dashed">
        <color indexed="22"/>
      </top>
      <bottom style="thin">
        <color indexed="22"/>
      </bottom>
      <diagonal/>
    </border>
    <border>
      <left style="thin">
        <color indexed="22"/>
      </left>
      <right style="thin">
        <color indexed="22"/>
      </right>
      <top/>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dashed">
        <color indexed="22"/>
      </bottom>
      <diagonal/>
    </border>
    <border>
      <left style="thin">
        <color indexed="22"/>
      </left>
      <right style="thin">
        <color indexed="22"/>
      </right>
      <top style="thin">
        <color indexed="22"/>
      </top>
      <bottom/>
      <diagonal/>
    </border>
    <border>
      <left style="thin">
        <color indexed="55"/>
      </left>
      <right style="thin">
        <color indexed="55"/>
      </right>
      <top style="double">
        <color indexed="55"/>
      </top>
      <bottom style="thin">
        <color indexed="55"/>
      </bottom>
      <diagonal/>
    </border>
    <border>
      <left style="thin">
        <color indexed="64"/>
      </left>
      <right style="thin">
        <color indexed="64"/>
      </right>
      <top style="thin">
        <color indexed="64"/>
      </top>
      <bottom style="thin">
        <color indexed="64"/>
      </bottom>
      <diagonal/>
    </border>
    <border>
      <left/>
      <right/>
      <top style="medium">
        <color indexed="55"/>
      </top>
      <bottom/>
      <diagonal/>
    </border>
    <border>
      <left/>
      <right/>
      <top/>
      <bottom style="medium">
        <color indexed="55"/>
      </bottom>
      <diagonal/>
    </border>
    <border>
      <left style="medium">
        <color indexed="55"/>
      </left>
      <right style="thin">
        <color indexed="55"/>
      </right>
      <top style="medium">
        <color indexed="55"/>
      </top>
      <bottom/>
      <diagonal/>
    </border>
    <border>
      <left/>
      <right style="thin">
        <color indexed="55"/>
      </right>
      <top style="medium">
        <color indexed="55"/>
      </top>
      <bottom/>
      <diagonal/>
    </border>
    <border>
      <left style="thin">
        <color indexed="55"/>
      </left>
      <right style="thin">
        <color indexed="55"/>
      </right>
      <top style="medium">
        <color indexed="55"/>
      </top>
      <bottom/>
      <diagonal/>
    </border>
    <border>
      <left style="medium">
        <color indexed="55"/>
      </left>
      <right style="thin">
        <color indexed="55"/>
      </right>
      <top/>
      <bottom/>
      <diagonal/>
    </border>
    <border>
      <left style="medium">
        <color indexed="55"/>
      </left>
      <right style="thin">
        <color indexed="55"/>
      </right>
      <top/>
      <bottom style="double">
        <color indexed="55"/>
      </bottom>
      <diagonal/>
    </border>
    <border>
      <left/>
      <right/>
      <top/>
      <bottom style="double">
        <color indexed="55"/>
      </bottom>
      <diagonal/>
    </border>
    <border>
      <left/>
      <right/>
      <top style="double">
        <color indexed="55"/>
      </top>
      <bottom/>
      <diagonal/>
    </border>
    <border>
      <left style="dashed">
        <color indexed="55"/>
      </left>
      <right/>
      <top style="dashed">
        <color indexed="55"/>
      </top>
      <bottom/>
      <diagonal/>
    </border>
    <border>
      <left/>
      <right/>
      <top style="dashed">
        <color indexed="55"/>
      </top>
      <bottom/>
      <diagonal/>
    </border>
    <border>
      <left/>
      <right/>
      <top style="double">
        <color indexed="55"/>
      </top>
      <bottom style="double">
        <color indexed="55"/>
      </bottom>
      <diagonal/>
    </border>
    <border>
      <left style="dotted">
        <color theme="0" tint="-0.34998626667073579"/>
      </left>
      <right style="thin">
        <color theme="0" tint="-0.34998626667073579"/>
      </right>
      <top style="thin">
        <color theme="0" tint="-0.34998626667073579"/>
      </top>
      <bottom/>
      <diagonal/>
    </border>
    <border>
      <left style="dotted">
        <color theme="0" tint="-0.34998626667073579"/>
      </left>
      <right style="thin">
        <color theme="0" tint="-0.34998626667073579"/>
      </right>
      <top/>
      <bottom/>
      <diagonal/>
    </border>
    <border>
      <left style="dotted">
        <color theme="0" tint="-0.34998626667073579"/>
      </left>
      <right style="thin">
        <color theme="0" tint="-0.34998626667073579"/>
      </right>
      <top/>
      <bottom style="thin">
        <color theme="0" tint="-0.34998626667073579"/>
      </bottom>
      <diagonal/>
    </border>
    <border>
      <left style="thin">
        <color theme="0" tint="-0.34998626667073579"/>
      </left>
      <right style="dotted">
        <color theme="0" tint="-0.34998626667073579"/>
      </right>
      <top style="thin">
        <color theme="0" tint="-0.34998626667073579"/>
      </top>
      <bottom/>
      <diagonal/>
    </border>
    <border>
      <left style="thin">
        <color theme="0" tint="-0.34998626667073579"/>
      </left>
      <right style="dotted">
        <color theme="0" tint="-0.34998626667073579"/>
      </right>
      <top/>
      <bottom/>
      <diagonal/>
    </border>
    <border>
      <left style="thin">
        <color theme="0" tint="-0.34998626667073579"/>
      </left>
      <right style="dotted">
        <color theme="0" tint="-0.34998626667073579"/>
      </right>
      <top/>
      <bottom style="thin">
        <color theme="0" tint="-0.34998626667073579"/>
      </bottom>
      <diagonal/>
    </border>
    <border>
      <left style="dotted">
        <color indexed="55"/>
      </left>
      <right/>
      <top/>
      <bottom/>
      <diagonal/>
    </border>
    <border>
      <left/>
      <right style="thin">
        <color indexed="64"/>
      </right>
      <top/>
      <bottom/>
      <diagonal/>
    </border>
    <border>
      <left style="thin">
        <color indexed="64"/>
      </left>
      <right/>
      <top/>
      <bottom/>
      <diagonal/>
    </border>
    <border>
      <left style="thin">
        <color indexed="55"/>
      </left>
      <right style="dotted">
        <color indexed="55"/>
      </right>
      <top/>
      <bottom style="thin">
        <color indexed="64"/>
      </bottom>
      <diagonal/>
    </border>
    <border>
      <left style="dotted">
        <color indexed="55"/>
      </left>
      <right style="thin">
        <color indexed="55"/>
      </right>
      <top/>
      <bottom style="thin">
        <color indexed="64"/>
      </bottom>
      <diagonal/>
    </border>
    <border>
      <left style="thin">
        <color theme="0" tint="-0.34998626667073579"/>
      </left>
      <right style="dotted">
        <color theme="0" tint="-0.34998626667073579"/>
      </right>
      <top/>
      <bottom style="thin">
        <color indexed="64"/>
      </bottom>
      <diagonal/>
    </border>
    <border>
      <left style="dotted">
        <color theme="0" tint="-0.34998626667073579"/>
      </left>
      <right style="thin">
        <color theme="0" tint="-0.34998626667073579"/>
      </right>
      <top/>
      <bottom style="thin">
        <color indexed="64"/>
      </bottom>
      <diagonal/>
    </border>
  </borders>
  <cellStyleXfs count="7">
    <xf numFmtId="0" fontId="0" fillId="0" borderId="0"/>
    <xf numFmtId="0" fontId="4" fillId="0" borderId="0" applyNumberFormat="0" applyFill="0" applyBorder="0" applyAlignment="0" applyProtection="0">
      <alignment vertical="top"/>
      <protection locked="0"/>
    </xf>
    <xf numFmtId="0" fontId="35" fillId="0" borderId="0"/>
    <xf numFmtId="0" fontId="1" fillId="0" borderId="0"/>
    <xf numFmtId="0" fontId="1" fillId="0" borderId="0"/>
    <xf numFmtId="0" fontId="1" fillId="0" borderId="0"/>
    <xf numFmtId="0" fontId="1" fillId="0" borderId="0"/>
  </cellStyleXfs>
  <cellXfs count="441">
    <xf numFmtId="0" fontId="0" fillId="0" borderId="0" xfId="0"/>
    <xf numFmtId="0" fontId="2" fillId="0" borderId="0" xfId="0" applyFont="1" applyBorder="1" applyAlignment="1" applyProtection="1">
      <alignment vertical="center"/>
    </xf>
    <xf numFmtId="0" fontId="2" fillId="0" borderId="1" xfId="0" applyFont="1" applyBorder="1" applyAlignment="1" applyProtection="1">
      <alignment horizontal="left" vertical="center"/>
    </xf>
    <xf numFmtId="0" fontId="2" fillId="0" borderId="0" xfId="0" applyFont="1" applyBorder="1" applyAlignment="1" applyProtection="1">
      <alignment horizontal="center" vertical="center"/>
    </xf>
    <xf numFmtId="0" fontId="2" fillId="0" borderId="0" xfId="0" applyFont="1" applyAlignment="1" applyProtection="1">
      <alignment horizontal="centerContinuous" vertical="center"/>
    </xf>
    <xf numFmtId="0" fontId="2" fillId="0" borderId="0" xfId="0" applyFont="1" applyAlignment="1" applyProtection="1">
      <alignment vertical="center"/>
    </xf>
    <xf numFmtId="0" fontId="2" fillId="0" borderId="0" xfId="0" applyFont="1" applyAlignment="1" applyProtection="1">
      <alignment horizontal="right" vertical="center"/>
    </xf>
    <xf numFmtId="0" fontId="2" fillId="0" borderId="0" xfId="0" applyFont="1" applyAlignment="1" applyProtection="1">
      <alignment horizontal="left" vertical="center"/>
    </xf>
    <xf numFmtId="0" fontId="2" fillId="0" borderId="0" xfId="0" applyFont="1" applyBorder="1" applyAlignment="1" applyProtection="1">
      <alignment horizontal="left" vertical="center"/>
    </xf>
    <xf numFmtId="0" fontId="2" fillId="0" borderId="2" xfId="0" applyFont="1" applyBorder="1" applyAlignment="1" applyProtection="1">
      <alignment horizontal="left" vertical="center" wrapText="1"/>
    </xf>
    <xf numFmtId="0" fontId="2" fillId="0" borderId="3" xfId="0" applyFont="1" applyBorder="1" applyAlignment="1" applyProtection="1">
      <alignment horizontal="centerContinuous" vertical="center"/>
    </xf>
    <xf numFmtId="0" fontId="2" fillId="0" borderId="4" xfId="0" applyFont="1" applyBorder="1" applyAlignment="1" applyProtection="1">
      <alignment horizontal="left" vertical="center"/>
    </xf>
    <xf numFmtId="3" fontId="2" fillId="0" borderId="4" xfId="0" applyNumberFormat="1" applyFont="1" applyBorder="1" applyAlignment="1" applyProtection="1">
      <alignment horizontal="left" vertical="center"/>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left" vertical="center" indent="2"/>
    </xf>
    <xf numFmtId="0" fontId="2" fillId="0" borderId="5" xfId="0" applyFont="1" applyFill="1" applyBorder="1" applyAlignment="1" applyProtection="1">
      <alignment horizontal="center" vertical="center" wrapText="1"/>
    </xf>
    <xf numFmtId="3" fontId="2" fillId="0" borderId="0" xfId="0" applyNumberFormat="1" applyFont="1" applyBorder="1" applyAlignment="1" applyProtection="1">
      <alignment horizontal="left" vertical="center"/>
    </xf>
    <xf numFmtId="0" fontId="2" fillId="0" borderId="0" xfId="0" applyFont="1" applyAlignment="1" applyProtection="1">
      <alignment horizontal="center" vertical="center"/>
    </xf>
    <xf numFmtId="0" fontId="2" fillId="0" borderId="0" xfId="0" applyFont="1" applyProtection="1"/>
    <xf numFmtId="38" fontId="2" fillId="0" borderId="5" xfId="0" applyNumberFormat="1" applyFont="1" applyFill="1" applyBorder="1" applyAlignment="1" applyProtection="1">
      <alignment horizontal="center" vertical="center"/>
    </xf>
    <xf numFmtId="38" fontId="2" fillId="0" borderId="0" xfId="0" applyNumberFormat="1" applyFont="1" applyFill="1" applyBorder="1" applyAlignment="1" applyProtection="1">
      <alignment horizontal="center" vertical="center"/>
    </xf>
    <xf numFmtId="38" fontId="2" fillId="0" borderId="0" xfId="0" applyNumberFormat="1" applyFont="1" applyBorder="1" applyAlignment="1" applyProtection="1">
      <alignment horizontal="center" vertical="center"/>
    </xf>
    <xf numFmtId="164" fontId="2" fillId="0" borderId="0" xfId="0" applyNumberFormat="1" applyFont="1" applyBorder="1" applyAlignment="1" applyProtection="1">
      <alignment horizontal="center" vertical="center"/>
    </xf>
    <xf numFmtId="0" fontId="9" fillId="0" borderId="0" xfId="0" applyFont="1" applyProtection="1"/>
    <xf numFmtId="38" fontId="2" fillId="0" borderId="0" xfId="0" applyNumberFormat="1" applyFont="1" applyBorder="1" applyAlignment="1" applyProtection="1">
      <alignment horizontal="left" vertical="center" indent="4"/>
    </xf>
    <xf numFmtId="0" fontId="2" fillId="0" borderId="0" xfId="0" applyFont="1" applyBorder="1" applyAlignment="1" applyProtection="1">
      <alignment vertical="center" wrapText="1"/>
    </xf>
    <xf numFmtId="0" fontId="2" fillId="0" borderId="0" xfId="0" applyFont="1" applyAlignment="1" applyProtection="1">
      <alignment wrapText="1"/>
    </xf>
    <xf numFmtId="0" fontId="2" fillId="0" borderId="0" xfId="0" applyFont="1" applyAlignment="1" applyProtection="1"/>
    <xf numFmtId="0" fontId="2" fillId="0" borderId="6" xfId="3" applyFont="1" applyBorder="1" applyAlignment="1">
      <alignment horizontal="left" vertical="center" wrapText="1"/>
    </xf>
    <xf numFmtId="0" fontId="2" fillId="0" borderId="7" xfId="3" applyFont="1" applyBorder="1" applyAlignment="1">
      <alignment horizontal="center" vertical="center"/>
    </xf>
    <xf numFmtId="0" fontId="2" fillId="0" borderId="0" xfId="3" applyFont="1" applyBorder="1"/>
    <xf numFmtId="38" fontId="2" fillId="2" borderId="1" xfId="3" applyNumberFormat="1" applyFont="1" applyFill="1" applyBorder="1" applyAlignment="1">
      <alignment horizontal="left" vertical="top"/>
    </xf>
    <xf numFmtId="38" fontId="2" fillId="2" borderId="1" xfId="3" applyNumberFormat="1" applyFont="1" applyFill="1" applyBorder="1" applyAlignment="1">
      <alignment horizontal="right" vertical="top"/>
    </xf>
    <xf numFmtId="0" fontId="2" fillId="0" borderId="0" xfId="3" applyFont="1" applyFill="1" applyBorder="1" applyAlignment="1">
      <alignment vertical="top" wrapText="1"/>
    </xf>
    <xf numFmtId="0" fontId="2" fillId="0" borderId="8" xfId="3" applyFont="1" applyBorder="1" applyAlignment="1">
      <alignment vertical="center" wrapText="1"/>
    </xf>
    <xf numFmtId="0" fontId="2" fillId="0" borderId="1" xfId="3" applyFont="1" applyBorder="1" applyAlignment="1">
      <alignment vertical="center" wrapText="1"/>
    </xf>
    <xf numFmtId="0" fontId="2" fillId="0" borderId="0" xfId="3" applyFont="1" applyBorder="1" applyAlignment="1">
      <alignment vertical="top" wrapText="1"/>
    </xf>
    <xf numFmtId="0" fontId="2" fillId="0" borderId="8" xfId="3" applyFont="1" applyBorder="1" applyAlignment="1">
      <alignment horizontal="left" vertical="center" wrapText="1"/>
    </xf>
    <xf numFmtId="0" fontId="2" fillId="0" borderId="1" xfId="3" applyFont="1" applyBorder="1" applyAlignment="1">
      <alignment horizontal="center" vertical="center" wrapText="1"/>
    </xf>
    <xf numFmtId="0" fontId="2" fillId="0" borderId="8" xfId="3" applyFont="1" applyBorder="1" applyAlignment="1">
      <alignment horizontal="left" vertical="center"/>
    </xf>
    <xf numFmtId="0" fontId="2" fillId="0" borderId="1" xfId="3" applyFont="1" applyBorder="1" applyAlignment="1">
      <alignment horizontal="center" vertical="center"/>
    </xf>
    <xf numFmtId="0" fontId="2" fillId="0" borderId="8" xfId="3" applyFont="1" applyBorder="1" applyAlignment="1">
      <alignment vertical="center"/>
    </xf>
    <xf numFmtId="0" fontId="2" fillId="0" borderId="0" xfId="4" applyFont="1" applyBorder="1" applyAlignment="1">
      <alignment vertical="center" wrapText="1"/>
    </xf>
    <xf numFmtId="0" fontId="2" fillId="0" borderId="8" xfId="4" applyFont="1" applyBorder="1" applyAlignment="1">
      <alignment vertical="center" wrapText="1"/>
    </xf>
    <xf numFmtId="0" fontId="2" fillId="0" borderId="1" xfId="4" applyFont="1" applyBorder="1" applyAlignment="1">
      <alignment horizontal="center" vertical="center" wrapText="1"/>
    </xf>
    <xf numFmtId="0" fontId="2" fillId="0" borderId="8" xfId="4" applyFont="1" applyBorder="1" applyAlignment="1">
      <alignment horizontal="left" vertical="center" wrapText="1"/>
    </xf>
    <xf numFmtId="0" fontId="2" fillId="0" borderId="8" xfId="4" applyFont="1" applyBorder="1" applyAlignment="1">
      <alignment vertical="center"/>
    </xf>
    <xf numFmtId="0" fontId="2" fillId="0" borderId="1" xfId="4" applyFont="1" applyBorder="1" applyAlignment="1">
      <alignment horizontal="center" vertical="center"/>
    </xf>
    <xf numFmtId="0" fontId="2" fillId="0" borderId="9" xfId="6" applyFont="1" applyBorder="1" applyAlignment="1">
      <alignment horizontal="center" vertical="center"/>
    </xf>
    <xf numFmtId="0" fontId="10" fillId="0" borderId="0" xfId="3" applyFont="1" applyBorder="1"/>
    <xf numFmtId="3" fontId="2" fillId="0" borderId="0" xfId="3" applyNumberFormat="1" applyFont="1" applyBorder="1"/>
    <xf numFmtId="0" fontId="15" fillId="0" borderId="0" xfId="0" applyFont="1" applyBorder="1" applyAlignment="1" applyProtection="1">
      <alignment horizontal="left" vertical="center"/>
    </xf>
    <xf numFmtId="0" fontId="3" fillId="0" borderId="3" xfId="0" applyFont="1" applyBorder="1" applyAlignment="1" applyProtection="1">
      <alignment vertical="center"/>
    </xf>
    <xf numFmtId="0" fontId="2" fillId="0" borderId="9" xfId="0" applyFont="1" applyBorder="1" applyAlignment="1" applyProtection="1">
      <alignment vertical="center"/>
    </xf>
    <xf numFmtId="0" fontId="2" fillId="0" borderId="9" xfId="0" applyFont="1" applyBorder="1" applyAlignment="1" applyProtection="1">
      <alignment vertical="center" wrapText="1"/>
    </xf>
    <xf numFmtId="0" fontId="5" fillId="0" borderId="0" xfId="0" applyFont="1" applyBorder="1" applyAlignment="1" applyProtection="1">
      <alignment horizontal="left" vertical="center"/>
    </xf>
    <xf numFmtId="0" fontId="3" fillId="0" borderId="4" xfId="0" applyFont="1" applyBorder="1" applyAlignment="1" applyProtection="1">
      <alignment vertical="center"/>
    </xf>
    <xf numFmtId="0" fontId="3" fillId="0" borderId="9" xfId="0" applyFont="1" applyBorder="1" applyAlignment="1" applyProtection="1">
      <alignment vertical="center"/>
    </xf>
    <xf numFmtId="0" fontId="3" fillId="0" borderId="0" xfId="0" applyFont="1" applyBorder="1" applyAlignment="1">
      <alignment horizontal="left" vertical="center"/>
    </xf>
    <xf numFmtId="0" fontId="16" fillId="0" borderId="0" xfId="0" applyFont="1" applyBorder="1" applyAlignment="1" applyProtection="1">
      <alignment horizontal="left" vertical="center"/>
    </xf>
    <xf numFmtId="0" fontId="2" fillId="0" borderId="4" xfId="0" applyFont="1" applyBorder="1" applyAlignment="1" applyProtection="1">
      <alignment vertical="center"/>
    </xf>
    <xf numFmtId="0" fontId="2" fillId="0" borderId="4" xfId="0" applyFont="1" applyBorder="1" applyAlignment="1" applyProtection="1">
      <alignment vertical="center" wrapText="1"/>
    </xf>
    <xf numFmtId="0" fontId="2" fillId="0" borderId="9" xfId="0" applyFont="1" applyBorder="1" applyAlignment="1" applyProtection="1">
      <alignment horizontal="left" vertical="center"/>
    </xf>
    <xf numFmtId="0" fontId="13" fillId="0" borderId="0" xfId="0" applyFont="1" applyBorder="1" applyAlignment="1">
      <alignment horizontal="left" vertical="center"/>
    </xf>
    <xf numFmtId="0" fontId="7" fillId="0" borderId="0" xfId="0" applyFont="1" applyBorder="1" applyAlignment="1" applyProtection="1">
      <alignment horizontal="left"/>
    </xf>
    <xf numFmtId="164" fontId="2" fillId="0" borderId="4" xfId="0" applyNumberFormat="1" applyFont="1" applyBorder="1" applyAlignment="1" applyProtection="1">
      <alignment horizontal="left" vertical="center"/>
    </xf>
    <xf numFmtId="3" fontId="2" fillId="0" borderId="9" xfId="0" applyNumberFormat="1" applyFont="1" applyBorder="1" applyAlignment="1" applyProtection="1">
      <alignment horizontal="left" vertical="center"/>
    </xf>
    <xf numFmtId="164" fontId="2" fillId="0" borderId="9" xfId="0" applyNumberFormat="1"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9" xfId="0" applyFont="1" applyBorder="1" applyAlignment="1" applyProtection="1">
      <alignment horizontal="left" vertical="center"/>
    </xf>
    <xf numFmtId="0" fontId="2" fillId="0" borderId="0" xfId="0" applyFont="1" applyAlignment="1" applyProtection="1">
      <alignment horizontal="right"/>
    </xf>
    <xf numFmtId="0" fontId="3" fillId="0" borderId="0" xfId="0" applyFont="1" applyAlignment="1" applyProtection="1">
      <alignment horizontal="right"/>
    </xf>
    <xf numFmtId="0" fontId="2" fillId="0" borderId="0" xfId="3" applyFont="1" applyFill="1" applyBorder="1"/>
    <xf numFmtId="0" fontId="0" fillId="0" borderId="10" xfId="0" applyBorder="1" applyAlignment="1">
      <alignment horizontal="left" vertical="center" wrapText="1"/>
    </xf>
    <xf numFmtId="0" fontId="0" fillId="0" borderId="0" xfId="0" applyBorder="1" applyAlignment="1">
      <alignment horizontal="left" vertical="center" wrapText="1"/>
    </xf>
    <xf numFmtId="0" fontId="2" fillId="0" borderId="11" xfId="0" applyFont="1" applyBorder="1" applyAlignment="1" applyProtection="1">
      <alignment vertical="center"/>
    </xf>
    <xf numFmtId="0" fontId="2" fillId="0" borderId="12" xfId="0" applyFont="1" applyBorder="1" applyAlignment="1" applyProtection="1">
      <alignment vertical="center"/>
    </xf>
    <xf numFmtId="0" fontId="2" fillId="0" borderId="13" xfId="0" applyFont="1" applyBorder="1" applyAlignment="1" applyProtection="1">
      <alignment horizontal="left" vertical="center" indent="10"/>
    </xf>
    <xf numFmtId="0" fontId="2" fillId="0" borderId="12" xfId="0" applyFont="1" applyBorder="1" applyAlignment="1" applyProtection="1">
      <alignment horizontal="left" vertical="center" indent="10"/>
    </xf>
    <xf numFmtId="0" fontId="2" fillId="0" borderId="0" xfId="0" applyFont="1" applyBorder="1" applyAlignment="1" applyProtection="1">
      <alignment horizontal="center" vertical="top"/>
    </xf>
    <xf numFmtId="37" fontId="2" fillId="0" borderId="0" xfId="0" applyNumberFormat="1" applyFont="1" applyBorder="1" applyAlignment="1" applyProtection="1">
      <alignment horizontal="right"/>
    </xf>
    <xf numFmtId="37" fontId="8" fillId="0" borderId="0" xfId="0" applyNumberFormat="1" applyFont="1" applyBorder="1" applyAlignment="1" applyProtection="1">
      <alignment horizontal="center"/>
    </xf>
    <xf numFmtId="0" fontId="0" fillId="0" borderId="0" xfId="0" applyProtection="1">
      <protection locked="0"/>
    </xf>
    <xf numFmtId="0" fontId="0" fillId="0" borderId="0" xfId="0" applyBorder="1" applyProtection="1">
      <protection locked="0"/>
    </xf>
    <xf numFmtId="0" fontId="24" fillId="0" borderId="0" xfId="0" applyFont="1" applyProtection="1">
      <protection locked="0"/>
    </xf>
    <xf numFmtId="0" fontId="26" fillId="0" borderId="0" xfId="0" applyFont="1" applyAlignment="1" applyProtection="1">
      <alignment horizontal="left" vertical="center"/>
      <protection locked="0"/>
    </xf>
    <xf numFmtId="0" fontId="17" fillId="0" borderId="0" xfId="0" applyFont="1" applyProtection="1">
      <protection locked="0"/>
    </xf>
    <xf numFmtId="165" fontId="17" fillId="0" borderId="0" xfId="0" applyNumberFormat="1" applyFont="1" applyAlignment="1" applyProtection="1">
      <alignment horizontal="left" vertical="center"/>
      <protection locked="0"/>
    </xf>
    <xf numFmtId="0" fontId="0" fillId="0" borderId="0" xfId="0" applyAlignment="1" applyProtection="1">
      <alignment horizontal="center"/>
      <protection locked="0"/>
    </xf>
    <xf numFmtId="165" fontId="17" fillId="0" borderId="0" xfId="0" applyNumberFormat="1" applyFont="1" applyAlignment="1" applyProtection="1">
      <alignment horizontal="left"/>
      <protection locked="0"/>
    </xf>
    <xf numFmtId="0" fontId="2" fillId="0" borderId="0" xfId="0" applyFont="1" applyProtection="1">
      <protection locked="0"/>
    </xf>
    <xf numFmtId="38" fontId="27" fillId="0" borderId="0" xfId="0" applyNumberFormat="1" applyFont="1" applyAlignment="1" applyProtection="1">
      <alignment horizontal="right" vertical="center"/>
    </xf>
    <xf numFmtId="3" fontId="27" fillId="0" borderId="0" xfId="0" applyNumberFormat="1" applyFont="1" applyAlignment="1" applyProtection="1">
      <alignment horizontal="right" vertical="center"/>
    </xf>
    <xf numFmtId="0" fontId="28" fillId="0" borderId="0" xfId="0" applyFont="1" applyProtection="1">
      <protection locked="0"/>
    </xf>
    <xf numFmtId="0" fontId="24" fillId="0" borderId="0" xfId="0" applyFont="1" applyProtection="1"/>
    <xf numFmtId="0" fontId="0" fillId="0" borderId="0" xfId="0" applyProtection="1"/>
    <xf numFmtId="0" fontId="12" fillId="0" borderId="0" xfId="0" applyFont="1" applyAlignment="1" applyProtection="1">
      <alignment horizontal="left" vertical="center" wrapText="1"/>
    </xf>
    <xf numFmtId="0" fontId="12" fillId="0" borderId="0" xfId="0" applyFont="1" applyBorder="1" applyAlignment="1" applyProtection="1">
      <alignment horizontal="left" vertical="center" wrapText="1"/>
    </xf>
    <xf numFmtId="0" fontId="5" fillId="0" borderId="0" xfId="0" applyFont="1" applyAlignment="1" applyProtection="1">
      <alignment horizontal="left" vertical="top"/>
    </xf>
    <xf numFmtId="0" fontId="5" fillId="0" borderId="0" xfId="0" applyFont="1" applyAlignment="1" applyProtection="1">
      <alignment horizontal="center" vertical="top"/>
    </xf>
    <xf numFmtId="0" fontId="12" fillId="0" borderId="0" xfId="0" applyFont="1" applyAlignment="1" applyProtection="1">
      <alignment horizontal="left"/>
    </xf>
    <xf numFmtId="0" fontId="7" fillId="0" borderId="0" xfId="0" applyFont="1" applyAlignment="1" applyProtection="1">
      <alignment horizontal="left"/>
    </xf>
    <xf numFmtId="0" fontId="2" fillId="0" borderId="0" xfId="0" applyFont="1" applyAlignment="1" applyProtection="1">
      <alignment horizontal="left"/>
    </xf>
    <xf numFmtId="0" fontId="11" fillId="0" borderId="0" xfId="0" applyFont="1" applyProtection="1"/>
    <xf numFmtId="0" fontId="2" fillId="0" borderId="4" xfId="0" applyFont="1" applyBorder="1" applyAlignment="1" applyProtection="1">
      <alignment vertical="top"/>
    </xf>
    <xf numFmtId="0" fontId="2" fillId="0" borderId="9" xfId="0" applyFont="1" applyBorder="1" applyAlignment="1" applyProtection="1">
      <alignment vertical="top" wrapText="1"/>
    </xf>
    <xf numFmtId="0" fontId="2" fillId="0" borderId="1" xfId="0" applyFont="1" applyBorder="1" applyAlignment="1" applyProtection="1">
      <alignment horizontal="center" vertical="center" wrapText="1"/>
    </xf>
    <xf numFmtId="0" fontId="2" fillId="0" borderId="19" xfId="0" applyFont="1" applyBorder="1" applyAlignment="1" applyProtection="1">
      <alignment horizontal="center" vertical="top" wrapText="1"/>
    </xf>
    <xf numFmtId="0" fontId="2" fillId="0" borderId="0" xfId="0" applyFont="1" applyBorder="1" applyAlignment="1" applyProtection="1">
      <alignment vertical="top" wrapText="1"/>
    </xf>
    <xf numFmtId="38" fontId="2" fillId="0" borderId="0" xfId="0" applyNumberFormat="1" applyFont="1" applyBorder="1" applyAlignment="1" applyProtection="1">
      <alignment vertical="top" wrapText="1"/>
    </xf>
    <xf numFmtId="0" fontId="0" fillId="0" borderId="0" xfId="0" applyBorder="1" applyProtection="1"/>
    <xf numFmtId="0" fontId="0" fillId="0" borderId="0" xfId="0" applyAlignment="1" applyProtection="1"/>
    <xf numFmtId="0" fontId="2" fillId="0" borderId="0" xfId="0" applyFont="1" applyBorder="1" applyProtection="1"/>
    <xf numFmtId="38" fontId="2" fillId="2" borderId="2" xfId="5" applyNumberFormat="1" applyFont="1" applyFill="1" applyBorder="1" applyAlignment="1"/>
    <xf numFmtId="37" fontId="2" fillId="0" borderId="0" xfId="0" applyNumberFormat="1" applyFont="1" applyBorder="1" applyAlignment="1" applyProtection="1">
      <alignment horizontal="right" vertical="center"/>
    </xf>
    <xf numFmtId="38" fontId="12" fillId="0" borderId="1" xfId="3" applyNumberFormat="1" applyFont="1" applyBorder="1" applyAlignment="1" applyProtection="1">
      <alignment horizontal="right"/>
      <protection locked="0"/>
    </xf>
    <xf numFmtId="38" fontId="12" fillId="0" borderId="9" xfId="3" applyNumberFormat="1" applyFont="1" applyBorder="1" applyAlignment="1" applyProtection="1">
      <alignment horizontal="right"/>
      <protection locked="0"/>
    </xf>
    <xf numFmtId="38" fontId="12" fillId="3" borderId="20" xfId="4" applyNumberFormat="1" applyFont="1" applyFill="1" applyBorder="1" applyAlignment="1" applyProtection="1">
      <alignment horizontal="right"/>
    </xf>
    <xf numFmtId="38" fontId="12" fillId="2" borderId="2" xfId="4" applyNumberFormat="1" applyFont="1" applyFill="1" applyBorder="1" applyAlignment="1">
      <alignment horizontal="right"/>
    </xf>
    <xf numFmtId="38" fontId="12" fillId="2" borderId="2" xfId="4" applyNumberFormat="1" applyFont="1" applyFill="1" applyBorder="1" applyAlignment="1" applyProtection="1">
      <alignment horizontal="right"/>
    </xf>
    <xf numFmtId="38" fontId="12" fillId="0" borderId="1" xfId="4" applyNumberFormat="1" applyFont="1" applyBorder="1" applyAlignment="1" applyProtection="1">
      <alignment horizontal="right"/>
      <protection locked="0"/>
    </xf>
    <xf numFmtId="38" fontId="12" fillId="0" borderId="1" xfId="4" applyNumberFormat="1" applyFont="1" applyFill="1" applyBorder="1" applyAlignment="1" applyProtection="1">
      <alignment horizontal="right"/>
      <protection locked="0"/>
    </xf>
    <xf numFmtId="38" fontId="12" fillId="0" borderId="2" xfId="4" applyNumberFormat="1" applyFont="1" applyBorder="1" applyAlignment="1" applyProtection="1">
      <alignment horizontal="right"/>
      <protection locked="0"/>
    </xf>
    <xf numFmtId="38" fontId="12" fillId="0" borderId="1" xfId="5" applyNumberFormat="1" applyFont="1" applyBorder="1" applyAlignment="1" applyProtection="1">
      <alignment horizontal="right"/>
      <protection locked="0"/>
    </xf>
    <xf numFmtId="38" fontId="12" fillId="2" borderId="1" xfId="5" applyNumberFormat="1" applyFont="1" applyFill="1" applyBorder="1" applyAlignment="1" applyProtection="1">
      <alignment horizontal="right"/>
    </xf>
    <xf numFmtId="38" fontId="12" fillId="0" borderId="1" xfId="5" applyNumberFormat="1" applyFont="1" applyFill="1" applyBorder="1" applyAlignment="1" applyProtection="1">
      <alignment horizontal="right"/>
      <protection locked="0"/>
    </xf>
    <xf numFmtId="38" fontId="12" fillId="3" borderId="20" xfId="5" applyNumberFormat="1" applyFont="1" applyFill="1" applyBorder="1" applyAlignment="1" applyProtection="1">
      <alignment horizontal="right"/>
    </xf>
    <xf numFmtId="38" fontId="12" fillId="0" borderId="2" xfId="5" applyNumberFormat="1" applyFont="1" applyBorder="1" applyAlignment="1" applyProtection="1">
      <alignment horizontal="right"/>
      <protection locked="0"/>
    </xf>
    <xf numFmtId="38" fontId="12" fillId="2" borderId="2" xfId="5" applyNumberFormat="1" applyFont="1" applyFill="1" applyBorder="1" applyAlignment="1" applyProtection="1">
      <alignment horizontal="right"/>
    </xf>
    <xf numFmtId="38" fontId="12" fillId="3" borderId="21" xfId="5" applyNumberFormat="1" applyFont="1" applyFill="1" applyBorder="1" applyAlignment="1" applyProtection="1">
      <alignment horizontal="right"/>
    </xf>
    <xf numFmtId="38" fontId="12" fillId="2" borderId="2" xfId="5" applyNumberFormat="1" applyFont="1" applyFill="1" applyBorder="1" applyAlignment="1">
      <alignment horizontal="right"/>
    </xf>
    <xf numFmtId="38" fontId="12" fillId="3" borderId="2" xfId="5" applyNumberFormat="1" applyFont="1" applyFill="1" applyBorder="1" applyAlignment="1" applyProtection="1">
      <alignment horizontal="right"/>
    </xf>
    <xf numFmtId="38" fontId="12" fillId="2" borderId="22" xfId="5" applyNumberFormat="1" applyFont="1" applyFill="1" applyBorder="1" applyAlignment="1" applyProtection="1">
      <alignment horizontal="right"/>
    </xf>
    <xf numFmtId="38" fontId="12" fillId="3" borderId="22" xfId="5" applyNumberFormat="1" applyFont="1" applyFill="1" applyBorder="1" applyAlignment="1" applyProtection="1">
      <alignment horizontal="right"/>
    </xf>
    <xf numFmtId="38" fontId="12" fillId="0" borderId="20" xfId="5" applyNumberFormat="1" applyFont="1" applyFill="1" applyBorder="1" applyAlignment="1" applyProtection="1">
      <alignment horizontal="right"/>
      <protection locked="0"/>
    </xf>
    <xf numFmtId="38" fontId="12" fillId="0" borderId="21" xfId="5" applyNumberFormat="1" applyFont="1" applyFill="1" applyBorder="1" applyAlignment="1" applyProtection="1">
      <alignment horizontal="right"/>
      <protection locked="0"/>
    </xf>
    <xf numFmtId="38" fontId="12" fillId="0" borderId="21" xfId="6" applyNumberFormat="1" applyFont="1" applyFill="1" applyBorder="1" applyAlignment="1" applyProtection="1">
      <alignment horizontal="right"/>
      <protection locked="0"/>
    </xf>
    <xf numFmtId="38" fontId="12" fillId="3" borderId="23" xfId="6" applyNumberFormat="1" applyFont="1" applyFill="1" applyBorder="1" applyAlignment="1" applyProtection="1">
      <alignment horizontal="right"/>
    </xf>
    <xf numFmtId="38" fontId="12" fillId="3" borderId="20" xfId="6" applyNumberFormat="1" applyFont="1" applyFill="1" applyBorder="1" applyAlignment="1" applyProtection="1">
      <alignment horizontal="right"/>
    </xf>
    <xf numFmtId="38" fontId="12" fillId="0" borderId="1" xfId="0" applyNumberFormat="1" applyFont="1" applyBorder="1" applyAlignment="1" applyProtection="1">
      <alignment horizontal="right"/>
      <protection locked="0"/>
    </xf>
    <xf numFmtId="38" fontId="12" fillId="0" borderId="3" xfId="0" applyNumberFormat="1" applyFont="1" applyBorder="1" applyAlignment="1" applyProtection="1">
      <alignment horizontal="right"/>
      <protection locked="0"/>
    </xf>
    <xf numFmtId="38" fontId="12" fillId="0" borderId="9" xfId="0" applyNumberFormat="1" applyFont="1" applyFill="1" applyBorder="1" applyAlignment="1" applyProtection="1">
      <alignment horizontal="right"/>
      <protection locked="0"/>
    </xf>
    <xf numFmtId="38" fontId="12" fillId="0" borderId="9" xfId="0" applyNumberFormat="1" applyFont="1" applyBorder="1" applyAlignment="1" applyProtection="1">
      <alignment horizontal="right"/>
      <protection locked="0"/>
    </xf>
    <xf numFmtId="38" fontId="12" fillId="3" borderId="9" xfId="0" applyNumberFormat="1" applyFont="1" applyFill="1" applyBorder="1" applyAlignment="1" applyProtection="1">
      <alignment horizontal="right"/>
    </xf>
    <xf numFmtId="38" fontId="12" fillId="0" borderId="1" xfId="0" applyNumberFormat="1" applyFont="1" applyFill="1" applyBorder="1" applyAlignment="1" applyProtection="1">
      <alignment horizontal="right"/>
      <protection locked="0"/>
    </xf>
    <xf numFmtId="38" fontId="12" fillId="0" borderId="0" xfId="3" applyNumberFormat="1" applyFont="1" applyBorder="1" applyAlignment="1" applyProtection="1">
      <alignment horizontal="right"/>
      <protection locked="0"/>
    </xf>
    <xf numFmtId="38" fontId="12" fillId="3" borderId="22" xfId="0" applyNumberFormat="1" applyFont="1" applyFill="1" applyBorder="1" applyAlignment="1" applyProtection="1">
      <alignment horizontal="right" wrapText="1"/>
    </xf>
    <xf numFmtId="38" fontId="12" fillId="3" borderId="22" xfId="0" applyNumberFormat="1" applyFont="1" applyFill="1" applyBorder="1" applyAlignment="1" applyProtection="1">
      <alignment wrapText="1"/>
    </xf>
    <xf numFmtId="38" fontId="12" fillId="3" borderId="1" xfId="0" applyNumberFormat="1" applyFont="1" applyFill="1" applyBorder="1" applyAlignment="1" applyProtection="1">
      <alignment wrapText="1"/>
    </xf>
    <xf numFmtId="38" fontId="12" fillId="3" borderId="23" xfId="0" applyNumberFormat="1" applyFont="1" applyFill="1" applyBorder="1" applyAlignment="1" applyProtection="1">
      <alignment wrapText="1"/>
    </xf>
    <xf numFmtId="0" fontId="17" fillId="0" borderId="0" xfId="0" applyFont="1" applyAlignment="1" applyProtection="1">
      <alignment horizontal="left"/>
      <protection locked="0"/>
    </xf>
    <xf numFmtId="0" fontId="30" fillId="0" borderId="0" xfId="0" applyFont="1" applyAlignment="1" applyProtection="1">
      <alignment horizontal="left" vertical="center"/>
    </xf>
    <xf numFmtId="0" fontId="29" fillId="0" borderId="0" xfId="0" applyFont="1" applyAlignment="1" applyProtection="1">
      <alignment horizontal="left" vertical="center" indent="3"/>
    </xf>
    <xf numFmtId="0" fontId="29" fillId="0" borderId="0" xfId="0" applyFont="1" applyProtection="1">
      <protection locked="0"/>
    </xf>
    <xf numFmtId="166" fontId="12" fillId="0" borderId="1" xfId="0" applyNumberFormat="1" applyFont="1" applyBorder="1" applyAlignment="1" applyProtection="1">
      <alignment horizontal="right"/>
      <protection locked="0"/>
    </xf>
    <xf numFmtId="49" fontId="11" fillId="0" borderId="12" xfId="0" applyNumberFormat="1" applyFont="1" applyBorder="1" applyAlignment="1" applyProtection="1">
      <alignment horizontal="center" wrapText="1"/>
      <protection locked="0"/>
    </xf>
    <xf numFmtId="0" fontId="6" fillId="3" borderId="4" xfId="0" applyFont="1" applyFill="1" applyBorder="1" applyAlignment="1" applyProtection="1">
      <alignment horizontal="left" vertical="center" indent="2"/>
    </xf>
    <xf numFmtId="0" fontId="6" fillId="3" borderId="9" xfId="0" applyFont="1" applyFill="1" applyBorder="1" applyAlignment="1" applyProtection="1">
      <alignment horizontal="left" vertical="center" indent="2"/>
    </xf>
    <xf numFmtId="0" fontId="6" fillId="3" borderId="24" xfId="0" applyFont="1" applyFill="1" applyBorder="1" applyAlignment="1" applyProtection="1">
      <alignment horizontal="left" vertical="center" wrapText="1" indent="2"/>
    </xf>
    <xf numFmtId="0" fontId="6" fillId="3" borderId="25" xfId="0" applyFont="1" applyFill="1" applyBorder="1" applyAlignment="1" applyProtection="1">
      <alignment horizontal="left" vertical="center" wrapText="1" indent="2"/>
    </xf>
    <xf numFmtId="38" fontId="12" fillId="3" borderId="25" xfId="0" applyNumberFormat="1" applyFont="1" applyFill="1" applyBorder="1" applyAlignment="1" applyProtection="1">
      <alignment horizontal="right"/>
    </xf>
    <xf numFmtId="0" fontId="6" fillId="3" borderId="26" xfId="0" applyFont="1" applyFill="1" applyBorder="1" applyAlignment="1" applyProtection="1">
      <alignment horizontal="left" vertical="center" indent="2"/>
    </xf>
    <xf numFmtId="0" fontId="6" fillId="3" borderId="27" xfId="0" applyFont="1" applyFill="1" applyBorder="1" applyAlignment="1" applyProtection="1">
      <alignment horizontal="left" vertical="center" indent="2"/>
    </xf>
    <xf numFmtId="38" fontId="12" fillId="3" borderId="27" xfId="0" applyNumberFormat="1" applyFont="1" applyFill="1" applyBorder="1" applyAlignment="1" applyProtection="1">
      <alignment horizontal="right"/>
    </xf>
    <xf numFmtId="0" fontId="16" fillId="3" borderId="24" xfId="0" applyFont="1" applyFill="1" applyBorder="1" applyAlignment="1" applyProtection="1">
      <alignment horizontal="left" vertical="center" indent="2"/>
    </xf>
    <xf numFmtId="0" fontId="3" fillId="3" borderId="25" xfId="0" applyFont="1" applyFill="1" applyBorder="1" applyAlignment="1" applyProtection="1">
      <alignment vertical="center"/>
    </xf>
    <xf numFmtId="38" fontId="12" fillId="3" borderId="20" xfId="0" applyNumberFormat="1" applyFont="1" applyFill="1" applyBorder="1" applyAlignment="1" applyProtection="1">
      <alignment horizontal="right"/>
    </xf>
    <xf numFmtId="0" fontId="2" fillId="3" borderId="25" xfId="3" applyFont="1" applyFill="1" applyBorder="1" applyAlignment="1">
      <alignment horizontal="center" vertical="center"/>
    </xf>
    <xf numFmtId="0" fontId="2" fillId="0" borderId="12" xfId="4" applyFont="1" applyBorder="1" applyAlignment="1">
      <alignment vertical="center"/>
    </xf>
    <xf numFmtId="0" fontId="2" fillId="0" borderId="22" xfId="4" applyFont="1" applyBorder="1" applyAlignment="1">
      <alignment horizontal="center" vertical="center"/>
    </xf>
    <xf numFmtId="0" fontId="2" fillId="3" borderId="25" xfId="4" applyFont="1" applyFill="1" applyBorder="1" applyAlignment="1">
      <alignment horizontal="center" vertical="center"/>
    </xf>
    <xf numFmtId="0" fontId="6" fillId="3" borderId="28" xfId="4" applyFont="1" applyFill="1" applyBorder="1" applyAlignment="1">
      <alignment vertical="center"/>
    </xf>
    <xf numFmtId="0" fontId="8" fillId="0" borderId="12" xfId="5" applyFont="1" applyBorder="1" applyAlignment="1">
      <alignment vertical="center" wrapText="1"/>
    </xf>
    <xf numFmtId="0" fontId="22" fillId="0" borderId="19" xfId="3" applyFont="1" applyBorder="1" applyAlignment="1">
      <alignment horizontal="center" vertical="top" wrapText="1"/>
    </xf>
    <xf numFmtId="0" fontId="2" fillId="3" borderId="25" xfId="5" applyFont="1" applyFill="1" applyBorder="1" applyAlignment="1">
      <alignment horizontal="center" vertical="center" wrapText="1"/>
    </xf>
    <xf numFmtId="0" fontId="2" fillId="3" borderId="25" xfId="0" applyFont="1" applyFill="1" applyBorder="1" applyAlignment="1">
      <alignment horizontal="left" vertical="center"/>
    </xf>
    <xf numFmtId="0" fontId="8" fillId="0" borderId="12" xfId="5" applyFont="1" applyBorder="1" applyAlignment="1">
      <alignment horizontal="left" vertical="center" wrapText="1"/>
    </xf>
    <xf numFmtId="49" fontId="2" fillId="0" borderId="12" xfId="5" applyNumberFormat="1" applyFont="1" applyBorder="1" applyAlignment="1">
      <alignment horizontal="left" vertical="top" wrapText="1"/>
    </xf>
    <xf numFmtId="0" fontId="2" fillId="0" borderId="19" xfId="6" applyFont="1" applyBorder="1" applyAlignment="1">
      <alignment horizontal="center" vertical="center"/>
    </xf>
    <xf numFmtId="0" fontId="2" fillId="3" borderId="25" xfId="5" applyFont="1" applyFill="1" applyBorder="1" applyAlignment="1">
      <alignment horizontal="center" vertical="center"/>
    </xf>
    <xf numFmtId="0" fontId="2" fillId="3" borderId="25" xfId="0" applyFont="1" applyFill="1" applyBorder="1" applyAlignment="1">
      <alignment vertical="center"/>
    </xf>
    <xf numFmtId="0" fontId="21" fillId="3" borderId="25" xfId="0" applyFont="1" applyFill="1" applyBorder="1" applyAlignment="1">
      <alignment horizontal="center" vertical="center"/>
    </xf>
    <xf numFmtId="0" fontId="6" fillId="3" borderId="28" xfId="6" applyFont="1" applyFill="1" applyBorder="1" applyAlignment="1" applyProtection="1">
      <alignment vertical="center"/>
    </xf>
    <xf numFmtId="0" fontId="2" fillId="3" borderId="25" xfId="6" applyFont="1" applyFill="1" applyBorder="1" applyAlignment="1">
      <alignment horizontal="center" vertical="center"/>
    </xf>
    <xf numFmtId="0" fontId="2" fillId="0" borderId="29" xfId="0" applyFont="1" applyBorder="1" applyAlignment="1" applyProtection="1">
      <alignment horizontal="left" vertical="center"/>
    </xf>
    <xf numFmtId="0" fontId="2" fillId="0" borderId="12" xfId="0" applyFont="1" applyBorder="1" applyAlignment="1" applyProtection="1">
      <alignment vertical="top" wrapText="1"/>
    </xf>
    <xf numFmtId="0" fontId="16" fillId="3" borderId="24" xfId="0" applyFont="1" applyFill="1" applyBorder="1" applyAlignment="1" applyProtection="1">
      <alignment horizontal="left" vertical="center" indent="1"/>
    </xf>
    <xf numFmtId="0" fontId="2" fillId="3" borderId="28" xfId="0" applyFont="1" applyFill="1" applyBorder="1" applyAlignment="1" applyProtection="1">
      <alignment vertical="top" wrapText="1"/>
    </xf>
    <xf numFmtId="0" fontId="2" fillId="3" borderId="25" xfId="0" applyFont="1" applyFill="1" applyBorder="1" applyAlignment="1" applyProtection="1">
      <alignment vertical="top" wrapText="1"/>
    </xf>
    <xf numFmtId="0" fontId="2" fillId="0" borderId="19" xfId="0" applyFont="1" applyBorder="1" applyAlignment="1" applyProtection="1">
      <alignment vertical="top" wrapText="1"/>
    </xf>
    <xf numFmtId="0" fontId="16" fillId="3" borderId="24" xfId="0" applyFont="1" applyFill="1" applyBorder="1" applyAlignment="1" applyProtection="1">
      <alignment horizontal="left" vertical="center"/>
    </xf>
    <xf numFmtId="38" fontId="12" fillId="3" borderId="21" xfId="6" applyNumberFormat="1" applyFont="1" applyFill="1" applyBorder="1" applyAlignment="1" applyProtection="1">
      <alignment horizontal="right"/>
    </xf>
    <xf numFmtId="0" fontId="0" fillId="0" borderId="0" xfId="0" applyAlignment="1" applyProtection="1">
      <alignment horizontal="left" vertical="center" indent="2"/>
      <protection locked="0"/>
    </xf>
    <xf numFmtId="0" fontId="2" fillId="0" borderId="0" xfId="0" applyFont="1" applyAlignment="1" applyProtection="1">
      <alignment horizontal="left" vertical="center" indent="2"/>
    </xf>
    <xf numFmtId="0" fontId="6" fillId="4" borderId="8" xfId="3" applyFont="1" applyFill="1" applyBorder="1" applyAlignment="1">
      <alignment vertical="center" wrapText="1"/>
    </xf>
    <xf numFmtId="0" fontId="2" fillId="4" borderId="9" xfId="3" applyFont="1" applyFill="1" applyBorder="1" applyAlignment="1">
      <alignment horizontal="center" wrapText="1"/>
    </xf>
    <xf numFmtId="0" fontId="6" fillId="4" borderId="12" xfId="4" applyFont="1" applyFill="1" applyBorder="1" applyAlignment="1">
      <alignment horizontal="left" vertical="center" wrapText="1"/>
    </xf>
    <xf numFmtId="0" fontId="2" fillId="4" borderId="19" xfId="4" applyFont="1" applyFill="1" applyBorder="1" applyAlignment="1">
      <alignment vertical="center" wrapText="1"/>
    </xf>
    <xf numFmtId="0" fontId="6" fillId="4" borderId="8" xfId="4" applyFont="1" applyFill="1" applyBorder="1" applyAlignment="1">
      <alignment vertical="center" wrapText="1"/>
    </xf>
    <xf numFmtId="0" fontId="2" fillId="4" borderId="9" xfId="4" applyFont="1" applyFill="1" applyBorder="1" applyAlignment="1">
      <alignment horizontal="center" wrapText="1"/>
    </xf>
    <xf numFmtId="0" fontId="6" fillId="4" borderId="8" xfId="5" applyFont="1" applyFill="1" applyBorder="1" applyAlignment="1">
      <alignment horizontal="left" vertical="center" wrapText="1"/>
    </xf>
    <xf numFmtId="0" fontId="2" fillId="4" borderId="9" xfId="5" applyFont="1" applyFill="1" applyBorder="1" applyAlignment="1">
      <alignment horizontal="center" vertical="center" wrapText="1"/>
    </xf>
    <xf numFmtId="0" fontId="6" fillId="4" borderId="12" xfId="5" applyFont="1" applyFill="1" applyBorder="1" applyAlignment="1">
      <alignment horizontal="left" vertical="center" wrapText="1"/>
    </xf>
    <xf numFmtId="0" fontId="2" fillId="4" borderId="22" xfId="5" applyFont="1" applyFill="1" applyBorder="1" applyAlignment="1">
      <alignment horizontal="center" vertical="center" wrapText="1"/>
    </xf>
    <xf numFmtId="0" fontId="2" fillId="5" borderId="8" xfId="5" applyFont="1" applyFill="1" applyBorder="1" applyAlignment="1">
      <alignment vertical="center" wrapText="1"/>
    </xf>
    <xf numFmtId="0" fontId="2" fillId="5" borderId="1" xfId="5" applyFont="1" applyFill="1" applyBorder="1" applyAlignment="1">
      <alignment horizontal="center" vertical="center" wrapText="1"/>
    </xf>
    <xf numFmtId="0" fontId="2" fillId="5" borderId="8" xfId="5" applyFont="1" applyFill="1" applyBorder="1" applyAlignment="1">
      <alignment horizontal="left" vertical="center" wrapText="1"/>
    </xf>
    <xf numFmtId="0" fontId="2" fillId="5" borderId="8" xfId="5" applyFont="1" applyFill="1" applyBorder="1" applyAlignment="1">
      <alignment horizontal="left" vertical="center"/>
    </xf>
    <xf numFmtId="0" fontId="2" fillId="5" borderId="8" xfId="5" applyFont="1" applyFill="1" applyBorder="1" applyAlignment="1">
      <alignment vertical="center"/>
    </xf>
    <xf numFmtId="0" fontId="2" fillId="5" borderId="1" xfId="0" applyFont="1" applyFill="1" applyBorder="1" applyAlignment="1">
      <alignment horizontal="center" vertical="center"/>
    </xf>
    <xf numFmtId="0" fontId="2" fillId="5" borderId="1" xfId="5" applyFont="1" applyFill="1" applyBorder="1" applyAlignment="1">
      <alignment horizontal="centerContinuous" vertical="center"/>
    </xf>
    <xf numFmtId="0" fontId="2" fillId="5" borderId="1" xfId="5" applyFont="1" applyFill="1" applyBorder="1" applyAlignment="1">
      <alignment horizontal="centerContinuous" vertical="center" wrapText="1"/>
    </xf>
    <xf numFmtId="0" fontId="6" fillId="4" borderId="8" xfId="0" applyFont="1" applyFill="1" applyBorder="1" applyAlignment="1">
      <alignment vertical="center"/>
    </xf>
    <xf numFmtId="0" fontId="2" fillId="4" borderId="1" xfId="0" applyFont="1" applyFill="1" applyBorder="1" applyAlignment="1">
      <alignment horizontal="centerContinuous" vertical="center"/>
    </xf>
    <xf numFmtId="0" fontId="6" fillId="4" borderId="8" xfId="6" applyFont="1" applyFill="1" applyBorder="1" applyAlignment="1">
      <alignment vertical="center" wrapText="1"/>
    </xf>
    <xf numFmtId="0" fontId="2" fillId="4" borderId="1" xfId="6" applyFont="1" applyFill="1" applyBorder="1" applyAlignment="1">
      <alignment horizontal="centerContinuous"/>
    </xf>
    <xf numFmtId="0" fontId="2" fillId="5" borderId="29" xfId="0" applyFont="1" applyFill="1" applyBorder="1" applyAlignment="1" applyProtection="1">
      <alignment vertical="top"/>
    </xf>
    <xf numFmtId="0" fontId="2" fillId="5" borderId="9" xfId="0" applyFont="1" applyFill="1" applyBorder="1" applyAlignment="1" applyProtection="1">
      <alignment vertical="top" wrapText="1"/>
    </xf>
    <xf numFmtId="0" fontId="2" fillId="5" borderId="19" xfId="0" applyFont="1" applyFill="1" applyBorder="1" applyAlignment="1" applyProtection="1">
      <alignment horizontal="center" vertical="top" wrapText="1"/>
    </xf>
    <xf numFmtId="0" fontId="6" fillId="4" borderId="4" xfId="0" applyFont="1" applyFill="1" applyBorder="1" applyAlignment="1" applyProtection="1">
      <alignment horizontal="center" vertical="center"/>
    </xf>
    <xf numFmtId="0" fontId="6" fillId="4" borderId="9" xfId="0" applyFont="1" applyFill="1" applyBorder="1" applyAlignment="1" applyProtection="1">
      <alignment horizontal="center" vertical="center"/>
    </xf>
    <xf numFmtId="0" fontId="6" fillId="4" borderId="4" xfId="0" applyFont="1" applyFill="1" applyBorder="1" applyAlignment="1" applyProtection="1">
      <alignment horizontal="center" vertical="center" wrapText="1"/>
    </xf>
    <xf numFmtId="0" fontId="6" fillId="4" borderId="30" xfId="0" applyFont="1" applyFill="1" applyBorder="1" applyAlignment="1" applyProtection="1">
      <alignment horizontal="left" indent="1"/>
    </xf>
    <xf numFmtId="0" fontId="6" fillId="4" borderId="31" xfId="0" applyFont="1" applyFill="1" applyBorder="1" applyAlignment="1" applyProtection="1">
      <alignment horizontal="left" indent="1"/>
    </xf>
    <xf numFmtId="0" fontId="2" fillId="4" borderId="32" xfId="0" applyFont="1" applyFill="1" applyBorder="1" applyAlignment="1" applyProtection="1">
      <alignment horizontal="center"/>
    </xf>
    <xf numFmtId="0" fontId="6" fillId="4" borderId="4" xfId="0" applyFont="1" applyFill="1" applyBorder="1" applyAlignment="1" applyProtection="1">
      <alignment horizontal="left" indent="1"/>
    </xf>
    <xf numFmtId="0" fontId="6" fillId="4" borderId="8" xfId="0" applyFont="1" applyFill="1" applyBorder="1" applyAlignment="1" applyProtection="1">
      <alignment horizontal="left" indent="1"/>
    </xf>
    <xf numFmtId="0" fontId="2" fillId="4" borderId="9" xfId="0" applyFont="1" applyFill="1" applyBorder="1" applyAlignment="1" applyProtection="1">
      <alignment horizontal="centerContinuous" vertical="center"/>
    </xf>
    <xf numFmtId="0" fontId="2" fillId="4" borderId="9" xfId="0" applyFont="1" applyFill="1" applyBorder="1" applyAlignment="1" applyProtection="1">
      <alignment vertical="center"/>
    </xf>
    <xf numFmtId="0" fontId="14" fillId="0" borderId="0" xfId="0" applyFont="1" applyAlignment="1" applyProtection="1">
      <alignment horizontal="center"/>
    </xf>
    <xf numFmtId="0" fontId="30" fillId="0" borderId="0" xfId="0" applyFont="1" applyAlignment="1" applyProtection="1">
      <alignment vertical="center"/>
      <protection locked="0"/>
    </xf>
    <xf numFmtId="0" fontId="2" fillId="0" borderId="0" xfId="0" applyFont="1" applyAlignment="1" applyProtection="1">
      <alignment vertical="center"/>
      <protection locked="0"/>
    </xf>
    <xf numFmtId="0" fontId="30" fillId="0" borderId="0" xfId="0" applyFont="1" applyAlignment="1" applyProtection="1">
      <alignment horizontal="center" vertical="center"/>
      <protection locked="0"/>
    </xf>
    <xf numFmtId="0" fontId="6" fillId="0" borderId="0" xfId="0" applyFont="1" applyAlignment="1" applyProtection="1">
      <alignment horizontal="center" vertical="center"/>
      <protection locked="0"/>
    </xf>
    <xf numFmtId="0" fontId="30" fillId="0" borderId="0" xfId="0" applyFont="1" applyAlignment="1" applyProtection="1">
      <alignment horizontal="left" vertical="center"/>
      <protection locked="0"/>
    </xf>
    <xf numFmtId="0" fontId="30" fillId="0" borderId="0" xfId="0" applyFont="1" applyAlignment="1" applyProtection="1">
      <alignment horizontal="left" vertical="center" indent="3"/>
      <protection locked="0"/>
    </xf>
    <xf numFmtId="0" fontId="29" fillId="0" borderId="0" xfId="0" applyFont="1" applyAlignment="1" applyProtection="1">
      <alignment horizontal="left" vertical="center" indent="3"/>
      <protection locked="0"/>
    </xf>
    <xf numFmtId="0" fontId="30" fillId="0" borderId="0" xfId="0" applyFont="1" applyProtection="1">
      <protection locked="0"/>
    </xf>
    <xf numFmtId="0" fontId="13" fillId="0" borderId="0" xfId="0" applyFont="1" applyAlignment="1">
      <alignment horizontal="center" vertical="center"/>
    </xf>
    <xf numFmtId="0" fontId="13" fillId="0" borderId="0" xfId="0" applyFont="1"/>
    <xf numFmtId="0" fontId="13" fillId="0" borderId="0" xfId="0" applyFont="1" applyAlignment="1">
      <alignment horizontal="left" vertical="center" wrapText="1"/>
    </xf>
    <xf numFmtId="0" fontId="13" fillId="0" borderId="0" xfId="0" applyFont="1" applyAlignment="1">
      <alignment horizontal="center"/>
    </xf>
    <xf numFmtId="0" fontId="5" fillId="0" borderId="33" xfId="0" applyFont="1" applyBorder="1" applyAlignment="1">
      <alignment horizontal="center" vertical="top"/>
    </xf>
    <xf numFmtId="38" fontId="5" fillId="0" borderId="34" xfId="0" applyNumberFormat="1" applyFont="1" applyBorder="1" applyAlignment="1">
      <alignment horizontal="center" vertical="top"/>
    </xf>
    <xf numFmtId="38" fontId="5" fillId="0" borderId="33" xfId="0" applyNumberFormat="1" applyFont="1" applyBorder="1" applyAlignment="1">
      <alignment horizontal="center" vertical="top"/>
    </xf>
    <xf numFmtId="38" fontId="5" fillId="0" borderId="35" xfId="0" applyNumberFormat="1" applyFont="1" applyBorder="1" applyAlignment="1">
      <alignment horizontal="center" vertical="top"/>
    </xf>
    <xf numFmtId="0" fontId="13" fillId="0" borderId="35" xfId="0" applyFont="1" applyBorder="1" applyAlignment="1">
      <alignment horizontal="left" vertical="center" wrapText="1"/>
    </xf>
    <xf numFmtId="38" fontId="13" fillId="0" borderId="36" xfId="0" applyNumberFormat="1" applyFont="1" applyBorder="1" applyAlignment="1" applyProtection="1">
      <alignment horizontal="center"/>
      <protection locked="0"/>
    </xf>
    <xf numFmtId="38" fontId="13" fillId="0" borderId="37" xfId="0" applyNumberFormat="1" applyFont="1" applyBorder="1" applyAlignment="1" applyProtection="1">
      <alignment horizontal="center"/>
      <protection locked="0"/>
    </xf>
    <xf numFmtId="0" fontId="13" fillId="0" borderId="0" xfId="0" applyFont="1" applyAlignment="1">
      <alignment horizontal="left" vertical="center" wrapText="1" indent="1"/>
    </xf>
    <xf numFmtId="0" fontId="13" fillId="0" borderId="0" xfId="0" applyFont="1" applyAlignment="1">
      <alignment horizontal="left" indent="1"/>
    </xf>
    <xf numFmtId="0" fontId="32" fillId="0" borderId="0" xfId="0" applyFont="1" applyAlignment="1">
      <alignment horizontal="left" indent="1"/>
    </xf>
    <xf numFmtId="0" fontId="13" fillId="0" borderId="37" xfId="0" applyFont="1" applyBorder="1" applyAlignment="1">
      <alignment horizontal="left" vertical="center" wrapText="1" indent="1"/>
    </xf>
    <xf numFmtId="0" fontId="13" fillId="0" borderId="34" xfId="0" applyFont="1" applyBorder="1" applyAlignment="1">
      <alignment horizontal="left" vertical="center" wrapText="1" indent="1"/>
    </xf>
    <xf numFmtId="0" fontId="13" fillId="0" borderId="0" xfId="0" applyFont="1" applyAlignment="1" applyProtection="1">
      <alignment horizontal="left" vertical="center" wrapText="1" indent="1"/>
      <protection locked="0"/>
    </xf>
    <xf numFmtId="0" fontId="13" fillId="0" borderId="0" xfId="0" applyFont="1" applyAlignment="1" applyProtection="1">
      <alignment horizontal="left" indent="1"/>
      <protection locked="0"/>
    </xf>
    <xf numFmtId="0" fontId="5" fillId="0" borderId="0" xfId="0" applyFont="1" applyAlignment="1" applyProtection="1">
      <alignment vertical="center"/>
    </xf>
    <xf numFmtId="38" fontId="12" fillId="0" borderId="2" xfId="3" applyNumberFormat="1" applyFont="1" applyFill="1" applyBorder="1" applyAlignment="1" applyProtection="1">
      <alignment horizontal="right"/>
      <protection locked="0"/>
    </xf>
    <xf numFmtId="38" fontId="12" fillId="0" borderId="1" xfId="3" applyNumberFormat="1" applyFont="1" applyFill="1" applyBorder="1" applyAlignment="1" applyProtection="1">
      <alignment horizontal="right"/>
      <protection locked="0"/>
    </xf>
    <xf numFmtId="0" fontId="16" fillId="3" borderId="9" xfId="4" applyFont="1" applyFill="1" applyBorder="1" applyAlignment="1">
      <alignment horizontal="center" vertical="center" wrapText="1"/>
    </xf>
    <xf numFmtId="0" fontId="6" fillId="3" borderId="28" xfId="5" applyFont="1" applyFill="1" applyBorder="1" applyAlignment="1">
      <alignment horizontal="left" vertical="center" wrapText="1" indent="2"/>
    </xf>
    <xf numFmtId="0" fontId="6" fillId="3" borderId="28" xfId="5" applyFont="1" applyFill="1" applyBorder="1" applyAlignment="1">
      <alignment horizontal="left" vertical="center" indent="2"/>
    </xf>
    <xf numFmtId="0" fontId="6" fillId="3" borderId="28" xfId="3" applyFont="1" applyFill="1" applyBorder="1" applyAlignment="1">
      <alignment horizontal="left" vertical="center" indent="2"/>
    </xf>
    <xf numFmtId="0" fontId="16" fillId="3" borderId="8" xfId="4" applyFont="1" applyFill="1" applyBorder="1" applyAlignment="1">
      <alignment horizontal="left" vertical="center" wrapText="1" indent="2"/>
    </xf>
    <xf numFmtId="0" fontId="6" fillId="3" borderId="28" xfId="4" applyFont="1" applyFill="1" applyBorder="1" applyAlignment="1">
      <alignment horizontal="left" vertical="center" wrapText="1" indent="2"/>
    </xf>
    <xf numFmtId="38" fontId="12" fillId="0" borderId="2" xfId="4" applyNumberFormat="1" applyFont="1" applyFill="1" applyBorder="1" applyAlignment="1" applyProtection="1">
      <alignment horizontal="right"/>
      <protection locked="0"/>
    </xf>
    <xf numFmtId="38" fontId="12" fillId="6" borderId="1" xfId="4" applyNumberFormat="1" applyFont="1" applyFill="1" applyBorder="1" applyAlignment="1" applyProtection="1">
      <alignment horizontal="right"/>
      <protection locked="0"/>
    </xf>
    <xf numFmtId="0" fontId="16" fillId="0" borderId="7" xfId="3" applyFont="1" applyBorder="1" applyAlignment="1">
      <alignment horizontal="center" vertical="center"/>
    </xf>
    <xf numFmtId="49" fontId="16" fillId="0" borderId="7" xfId="3" applyNumberFormat="1" applyFont="1" applyBorder="1" applyAlignment="1">
      <alignment horizontal="center" vertical="center"/>
    </xf>
    <xf numFmtId="0" fontId="16" fillId="0" borderId="22" xfId="3" applyFont="1" applyBorder="1" applyAlignment="1">
      <alignment horizontal="center" vertical="center" wrapText="1"/>
    </xf>
    <xf numFmtId="49" fontId="16" fillId="0" borderId="2" xfId="3" applyNumberFormat="1" applyFont="1" applyBorder="1" applyAlignment="1">
      <alignment horizontal="center" vertical="center"/>
    </xf>
    <xf numFmtId="49" fontId="16" fillId="0" borderId="2" xfId="3" applyNumberFormat="1" applyFont="1" applyBorder="1" applyAlignment="1">
      <alignment horizontal="center" vertical="center" wrapText="1"/>
    </xf>
    <xf numFmtId="0" fontId="16" fillId="0" borderId="0" xfId="3" applyFont="1" applyBorder="1" applyAlignment="1">
      <alignment horizontal="center" vertical="center" wrapText="1"/>
    </xf>
    <xf numFmtId="0" fontId="2" fillId="0" borderId="9" xfId="4" applyFont="1" applyBorder="1" applyAlignment="1">
      <alignment horizontal="center" vertical="center"/>
    </xf>
    <xf numFmtId="38" fontId="12" fillId="2" borderId="22" xfId="4" applyNumberFormat="1" applyFont="1" applyFill="1" applyBorder="1" applyAlignment="1" applyProtection="1">
      <alignment horizontal="right"/>
    </xf>
    <xf numFmtId="0" fontId="2" fillId="0" borderId="38" xfId="3" applyFont="1" applyBorder="1" applyAlignment="1">
      <alignment horizontal="center" vertical="center"/>
    </xf>
    <xf numFmtId="0" fontId="6" fillId="3" borderId="28" xfId="6" applyFont="1" applyFill="1" applyBorder="1" applyAlignment="1">
      <alignment horizontal="left" vertical="center" indent="2"/>
    </xf>
    <xf numFmtId="0" fontId="2" fillId="0" borderId="8" xfId="6" applyFont="1" applyBorder="1" applyAlignment="1">
      <alignment vertical="center" wrapText="1"/>
    </xf>
    <xf numFmtId="0" fontId="11" fillId="0" borderId="0" xfId="0" applyFont="1" applyAlignment="1" applyProtection="1">
      <alignment horizontal="center" vertical="center"/>
    </xf>
    <xf numFmtId="0" fontId="6" fillId="0" borderId="0" xfId="0" applyFont="1" applyAlignment="1" applyProtection="1">
      <alignment horizontal="left" vertical="center"/>
      <protection locked="0"/>
    </xf>
    <xf numFmtId="0" fontId="12" fillId="0" borderId="0" xfId="0" applyFont="1" applyProtection="1"/>
    <xf numFmtId="0" fontId="33" fillId="0" borderId="0" xfId="0" applyFont="1" applyAlignment="1" applyProtection="1">
      <alignment horizontal="center" vertical="center"/>
      <protection locked="0"/>
    </xf>
    <xf numFmtId="0" fontId="11" fillId="0" borderId="0" xfId="0" applyFont="1" applyAlignment="1" applyProtection="1">
      <alignment horizontal="center"/>
      <protection locked="0"/>
    </xf>
    <xf numFmtId="0" fontId="34" fillId="0" borderId="0" xfId="0" applyFont="1" applyAlignment="1" applyProtection="1">
      <alignment horizontal="center"/>
      <protection locked="0"/>
    </xf>
    <xf numFmtId="0" fontId="34" fillId="0" borderId="0" xfId="0" applyFont="1" applyAlignment="1" applyProtection="1">
      <alignment horizontal="center" vertical="center"/>
      <protection locked="0"/>
    </xf>
    <xf numFmtId="0" fontId="6" fillId="0" borderId="12" xfId="6" applyFont="1" applyBorder="1" applyAlignment="1" applyProtection="1">
      <alignment vertical="center"/>
      <protection locked="0"/>
    </xf>
    <xf numFmtId="38" fontId="12" fillId="2" borderId="22" xfId="4" applyNumberFormat="1" applyFont="1" applyFill="1" applyBorder="1" applyAlignment="1" applyProtection="1">
      <alignment horizontal="right"/>
      <protection locked="0"/>
    </xf>
    <xf numFmtId="38" fontId="12" fillId="6" borderId="20" xfId="4" applyNumberFormat="1" applyFont="1" applyFill="1" applyBorder="1" applyAlignment="1" applyProtection="1">
      <alignment horizontal="right"/>
    </xf>
    <xf numFmtId="38" fontId="16" fillId="0" borderId="4" xfId="0" applyNumberFormat="1" applyFont="1" applyBorder="1" applyAlignment="1" applyProtection="1">
      <alignment vertical="center"/>
    </xf>
    <xf numFmtId="0" fontId="0" fillId="0" borderId="9" xfId="0" applyBorder="1" applyAlignment="1">
      <alignment vertical="center"/>
    </xf>
    <xf numFmtId="0" fontId="13" fillId="0" borderId="0" xfId="1" applyFont="1" applyBorder="1" applyAlignment="1" applyProtection="1">
      <alignment horizontal="right" vertical="center"/>
    </xf>
    <xf numFmtId="0" fontId="13" fillId="0" borderId="0" xfId="0" applyFont="1" applyAlignment="1">
      <alignment horizontal="right" vertical="center"/>
    </xf>
    <xf numFmtId="38" fontId="12" fillId="7" borderId="22" xfId="0" applyNumberFormat="1" applyFont="1" applyFill="1" applyBorder="1" applyAlignment="1" applyProtection="1">
      <alignment horizontal="right" wrapText="1"/>
    </xf>
    <xf numFmtId="38" fontId="12" fillId="3" borderId="21" xfId="0" applyNumberFormat="1" applyFont="1" applyFill="1" applyBorder="1" applyAlignment="1" applyProtection="1">
      <alignment vertical="center" wrapText="1"/>
    </xf>
    <xf numFmtId="38" fontId="12" fillId="7" borderId="21" xfId="0" applyNumberFormat="1" applyFont="1" applyFill="1" applyBorder="1" applyAlignment="1" applyProtection="1">
      <alignment vertical="center" wrapText="1"/>
    </xf>
    <xf numFmtId="0" fontId="3" fillId="0" borderId="0" xfId="0" applyFont="1" applyAlignment="1" applyProtection="1">
      <alignment horizontal="center" vertical="center"/>
    </xf>
    <xf numFmtId="165" fontId="17" fillId="0" borderId="0" xfId="0" applyNumberFormat="1" applyFont="1" applyBorder="1" applyAlignment="1" applyProtection="1"/>
    <xf numFmtId="0" fontId="16" fillId="0" borderId="4" xfId="0" applyFont="1" applyBorder="1" applyAlignment="1" applyProtection="1">
      <alignment vertical="center"/>
    </xf>
    <xf numFmtId="0" fontId="0" fillId="0" borderId="9" xfId="0" applyBorder="1" applyAlignment="1" applyProtection="1">
      <alignment vertical="center"/>
    </xf>
    <xf numFmtId="38" fontId="12" fillId="0" borderId="1" xfId="0" applyNumberFormat="1" applyFont="1" applyFill="1" applyBorder="1" applyAlignment="1" applyProtection="1">
      <alignment horizontal="right"/>
    </xf>
    <xf numFmtId="0" fontId="13" fillId="0" borderId="0" xfId="0" applyFont="1" applyBorder="1" applyAlignment="1" applyProtection="1"/>
    <xf numFmtId="0" fontId="2" fillId="0" borderId="39" xfId="0" applyFont="1" applyBorder="1" applyAlignment="1" applyProtection="1">
      <alignment horizontal="center" vertical="center"/>
      <protection locked="0"/>
    </xf>
    <xf numFmtId="10" fontId="12" fillId="0" borderId="1" xfId="0" applyNumberFormat="1" applyFont="1" applyFill="1" applyBorder="1" applyAlignment="1" applyProtection="1">
      <alignment horizontal="right" vertical="center"/>
    </xf>
    <xf numFmtId="0" fontId="7" fillId="0" borderId="0" xfId="0" applyFont="1" applyProtection="1"/>
    <xf numFmtId="0" fontId="7" fillId="0" borderId="0" xfId="2" applyFont="1" applyAlignment="1" applyProtection="1">
      <alignment horizontal="left" vertical="center"/>
      <protection locked="0"/>
    </xf>
    <xf numFmtId="0" fontId="35" fillId="0" borderId="0" xfId="2" applyBorder="1" applyProtection="1">
      <protection locked="0"/>
    </xf>
    <xf numFmtId="0" fontId="35" fillId="0" borderId="0" xfId="2"/>
    <xf numFmtId="0" fontId="9" fillId="0" borderId="15" xfId="2" applyFont="1" applyBorder="1" applyAlignment="1" applyProtection="1">
      <alignment horizontal="center"/>
      <protection locked="0"/>
    </xf>
    <xf numFmtId="0" fontId="9" fillId="0" borderId="14" xfId="2" applyFont="1" applyBorder="1" applyAlignment="1" applyProtection="1">
      <alignment horizontal="center"/>
      <protection locked="0"/>
    </xf>
    <xf numFmtId="0" fontId="2" fillId="0" borderId="0" xfId="2" applyFont="1" applyProtection="1">
      <protection locked="0"/>
    </xf>
    <xf numFmtId="0" fontId="2" fillId="0" borderId="16" xfId="2" applyFont="1" applyBorder="1" applyProtection="1">
      <protection locked="0"/>
    </xf>
    <xf numFmtId="0" fontId="2" fillId="0" borderId="17" xfId="2" applyFont="1" applyBorder="1" applyProtection="1">
      <protection locked="0"/>
    </xf>
    <xf numFmtId="0" fontId="35" fillId="0" borderId="0" xfId="2" applyProtection="1">
      <protection locked="0"/>
    </xf>
    <xf numFmtId="0" fontId="35" fillId="0" borderId="0" xfId="2" applyAlignment="1" applyProtection="1">
      <alignment horizontal="left" vertical="center" indent="2"/>
      <protection locked="0"/>
    </xf>
    <xf numFmtId="0" fontId="6" fillId="0" borderId="0" xfId="2" applyFont="1" applyAlignment="1">
      <alignment horizontal="center" vertical="center"/>
    </xf>
    <xf numFmtId="0" fontId="29" fillId="0" borderId="0" xfId="2" applyFont="1" applyProtection="1">
      <protection locked="0"/>
    </xf>
    <xf numFmtId="0" fontId="2" fillId="0" borderId="0" xfId="2" applyFont="1" applyAlignment="1">
      <alignment horizontal="right" vertical="top"/>
    </xf>
    <xf numFmtId="0" fontId="25" fillId="0" borderId="0" xfId="2" applyFont="1"/>
    <xf numFmtId="0" fontId="12" fillId="0" borderId="0" xfId="2" applyFont="1"/>
    <xf numFmtId="0" fontId="11" fillId="0" borderId="0" xfId="2" applyFont="1" applyAlignment="1">
      <alignment horizontal="left" vertical="center"/>
    </xf>
    <xf numFmtId="0" fontId="12" fillId="0" borderId="0" xfId="2" applyFont="1" applyAlignment="1">
      <alignment horizontal="right" vertical="top"/>
    </xf>
    <xf numFmtId="165" fontId="11" fillId="0" borderId="0" xfId="2" applyNumberFormat="1" applyFont="1" applyAlignment="1">
      <alignment horizontal="left" vertical="center"/>
    </xf>
    <xf numFmtId="0" fontId="2" fillId="0" borderId="40" xfId="2" applyFont="1" applyBorder="1" applyAlignment="1">
      <alignment horizontal="left" vertical="center"/>
    </xf>
    <xf numFmtId="0" fontId="2" fillId="0" borderId="0" xfId="2" applyFont="1" applyBorder="1" applyAlignment="1">
      <alignment horizontal="left" vertical="center"/>
    </xf>
    <xf numFmtId="0" fontId="2" fillId="0" borderId="40" xfId="2" applyFont="1" applyBorder="1"/>
    <xf numFmtId="0" fontId="2" fillId="0" borderId="40" xfId="2" applyFont="1" applyBorder="1" applyAlignment="1">
      <alignment horizontal="left" textRotation="180"/>
    </xf>
    <xf numFmtId="0" fontId="6" fillId="0" borderId="41" xfId="2" applyFont="1" applyBorder="1" applyAlignment="1">
      <alignment horizontal="left" wrapText="1"/>
    </xf>
    <xf numFmtId="165" fontId="6" fillId="0" borderId="0" xfId="2" applyNumberFormat="1" applyFont="1" applyBorder="1" applyAlignment="1">
      <alignment horizontal="left" vertical="center" indent="1"/>
    </xf>
    <xf numFmtId="165" fontId="6" fillId="0" borderId="41" xfId="2" applyNumberFormat="1" applyFont="1" applyBorder="1" applyAlignment="1">
      <alignment horizontal="left"/>
    </xf>
    <xf numFmtId="0" fontId="2" fillId="0" borderId="41" xfId="2" applyFont="1" applyBorder="1" applyAlignment="1">
      <alignment horizontal="left" textRotation="180"/>
    </xf>
    <xf numFmtId="0" fontId="2" fillId="0" borderId="41" xfId="2" applyFont="1" applyBorder="1"/>
    <xf numFmtId="0" fontId="9" fillId="0" borderId="42" xfId="2" applyFont="1" applyBorder="1" applyAlignment="1">
      <alignment horizontal="center"/>
    </xf>
    <xf numFmtId="0" fontId="9" fillId="0" borderId="43" xfId="2" applyFont="1" applyBorder="1" applyAlignment="1">
      <alignment horizontal="center"/>
    </xf>
    <xf numFmtId="0" fontId="9" fillId="0" borderId="2" xfId="2" applyFont="1" applyBorder="1" applyAlignment="1">
      <alignment horizontal="center"/>
    </xf>
    <xf numFmtId="0" fontId="9" fillId="0" borderId="44" xfId="2" applyFont="1" applyBorder="1" applyAlignment="1">
      <alignment horizontal="center"/>
    </xf>
    <xf numFmtId="0" fontId="2" fillId="0" borderId="45" xfId="2" applyFont="1" applyBorder="1" applyProtection="1">
      <protection locked="0"/>
    </xf>
    <xf numFmtId="0" fontId="2" fillId="0" borderId="0" xfId="2" applyFont="1" applyBorder="1" applyProtection="1">
      <protection locked="0"/>
    </xf>
    <xf numFmtId="0" fontId="2" fillId="0" borderId="2" xfId="2" applyFont="1" applyBorder="1" applyProtection="1">
      <protection locked="0"/>
    </xf>
    <xf numFmtId="0" fontId="2" fillId="0" borderId="45" xfId="2" applyFont="1" applyBorder="1" applyAlignment="1" applyProtection="1">
      <alignment horizontal="left" vertical="center" indent="1"/>
      <protection locked="0"/>
    </xf>
    <xf numFmtId="0" fontId="2" fillId="0" borderId="0" xfId="2" applyFont="1" applyBorder="1" applyAlignment="1" applyProtection="1">
      <alignment horizontal="left" indent="1"/>
      <protection locked="0"/>
    </xf>
    <xf numFmtId="0" fontId="2" fillId="0" borderId="45" xfId="2" applyFont="1" applyBorder="1" applyAlignment="1" applyProtection="1">
      <alignment horizontal="left" vertical="center"/>
      <protection locked="0"/>
    </xf>
    <xf numFmtId="0" fontId="9" fillId="0" borderId="45" xfId="2" applyFont="1" applyBorder="1" applyAlignment="1" applyProtection="1">
      <alignment horizontal="left" vertical="center"/>
      <protection locked="0"/>
    </xf>
    <xf numFmtId="0" fontId="9" fillId="0" borderId="0" xfId="2" applyFont="1" applyBorder="1" applyAlignment="1" applyProtection="1">
      <alignment horizontal="left"/>
      <protection locked="0"/>
    </xf>
    <xf numFmtId="49" fontId="2" fillId="0" borderId="45" xfId="2" applyNumberFormat="1" applyFont="1" applyBorder="1" applyAlignment="1" applyProtection="1">
      <alignment horizontal="left" vertical="center" indent="1"/>
      <protection locked="0"/>
    </xf>
    <xf numFmtId="49" fontId="2" fillId="0" borderId="0" xfId="2" applyNumberFormat="1" applyFont="1" applyBorder="1" applyAlignment="1" applyProtection="1">
      <alignment horizontal="left" indent="1"/>
      <protection locked="0"/>
    </xf>
    <xf numFmtId="0" fontId="2" fillId="0" borderId="46" xfId="2" applyFont="1" applyBorder="1" applyAlignment="1" applyProtection="1">
      <alignment horizontal="left" vertical="center" indent="1"/>
      <protection locked="0"/>
    </xf>
    <xf numFmtId="0" fontId="2" fillId="0" borderId="47" xfId="2" applyFont="1" applyBorder="1" applyAlignment="1" applyProtection="1">
      <alignment horizontal="left" indent="1"/>
      <protection locked="0"/>
    </xf>
    <xf numFmtId="0" fontId="2" fillId="0" borderId="23" xfId="2" applyFont="1" applyBorder="1" applyProtection="1">
      <protection locked="0"/>
    </xf>
    <xf numFmtId="0" fontId="2" fillId="0" borderId="0" xfId="2" applyFont="1" applyBorder="1" applyAlignment="1" applyProtection="1">
      <alignment horizontal="left" vertical="center" indent="1"/>
      <protection locked="0"/>
    </xf>
    <xf numFmtId="0" fontId="6" fillId="0" borderId="0" xfId="2" applyFont="1" applyBorder="1" applyAlignment="1">
      <alignment horizontal="center" vertical="center"/>
    </xf>
    <xf numFmtId="0" fontId="2" fillId="0" borderId="0" xfId="2" applyFont="1" applyBorder="1" applyAlignment="1">
      <alignment horizontal="center" vertical="center"/>
    </xf>
    <xf numFmtId="0" fontId="2" fillId="0" borderId="5" xfId="2" applyFont="1" applyBorder="1"/>
    <xf numFmtId="0" fontId="2" fillId="0" borderId="45" xfId="2" applyFont="1" applyBorder="1" applyAlignment="1"/>
    <xf numFmtId="0" fontId="2" fillId="0" borderId="2" xfId="2" applyFont="1" applyBorder="1" applyAlignment="1"/>
    <xf numFmtId="0" fontId="2" fillId="0" borderId="5" xfId="2" applyFont="1" applyBorder="1" applyAlignment="1"/>
    <xf numFmtId="49" fontId="2" fillId="0" borderId="45" xfId="2" applyNumberFormat="1" applyFont="1" applyBorder="1" applyAlignment="1" applyProtection="1">
      <alignment horizontal="left"/>
      <protection locked="0"/>
    </xf>
    <xf numFmtId="49" fontId="2" fillId="0" borderId="2" xfId="2" applyNumberFormat="1" applyFont="1" applyBorder="1" applyAlignment="1" applyProtection="1">
      <alignment horizontal="left"/>
      <protection locked="0"/>
    </xf>
    <xf numFmtId="49" fontId="2" fillId="0" borderId="45" xfId="2" applyNumberFormat="1" applyFont="1" applyBorder="1" applyAlignment="1" applyProtection="1">
      <alignment horizontal="left" vertical="center" indent="2"/>
      <protection locked="0"/>
    </xf>
    <xf numFmtId="0" fontId="9" fillId="0" borderId="45" xfId="2" applyFont="1" applyBorder="1" applyAlignment="1">
      <alignment horizontal="left"/>
    </xf>
    <xf numFmtId="0" fontId="9" fillId="0" borderId="2" xfId="2" applyFont="1" applyBorder="1" applyAlignment="1">
      <alignment horizontal="left"/>
    </xf>
    <xf numFmtId="49" fontId="2" fillId="0" borderId="46" xfId="2" applyNumberFormat="1" applyFont="1" applyBorder="1" applyAlignment="1" applyProtection="1">
      <alignment horizontal="left"/>
      <protection locked="0"/>
    </xf>
    <xf numFmtId="49" fontId="2" fillId="0" borderId="23" xfId="2" applyNumberFormat="1" applyFont="1" applyBorder="1" applyAlignment="1" applyProtection="1">
      <alignment horizontal="left"/>
      <protection locked="0"/>
    </xf>
    <xf numFmtId="0" fontId="2" fillId="0" borderId="23" xfId="2" applyFont="1" applyBorder="1" applyAlignment="1"/>
    <xf numFmtId="49" fontId="2" fillId="0" borderId="48" xfId="2" applyNumberFormat="1" applyFont="1" applyBorder="1" applyAlignment="1" applyProtection="1">
      <alignment horizontal="left"/>
      <protection locked="0"/>
    </xf>
    <xf numFmtId="0" fontId="2" fillId="0" borderId="48" xfId="2" applyFont="1" applyBorder="1" applyAlignment="1"/>
    <xf numFmtId="0" fontId="2" fillId="0" borderId="0" xfId="2" applyFont="1" applyAlignment="1"/>
    <xf numFmtId="0" fontId="35" fillId="0" borderId="29" xfId="2" applyBorder="1" applyProtection="1">
      <protection locked="0"/>
    </xf>
    <xf numFmtId="0" fontId="35" fillId="0" borderId="18" xfId="2" applyBorder="1" applyProtection="1">
      <protection locked="0"/>
    </xf>
    <xf numFmtId="4" fontId="9" fillId="0" borderId="52" xfId="2" applyNumberFormat="1" applyFont="1" applyBorder="1" applyAlignment="1" applyProtection="1">
      <alignment horizontal="center" vertical="center"/>
      <protection locked="0"/>
    </xf>
    <xf numFmtId="38" fontId="2" fillId="0" borderId="53" xfId="2" applyNumberFormat="1" applyFont="1" applyBorder="1" applyAlignment="1" applyProtection="1">
      <protection locked="0"/>
    </xf>
    <xf numFmtId="38" fontId="2" fillId="0" borderId="54" xfId="2" applyNumberFormat="1" applyFont="1" applyBorder="1" applyAlignment="1" applyProtection="1">
      <protection locked="0"/>
    </xf>
    <xf numFmtId="0" fontId="9" fillId="0" borderId="55" xfId="2" applyFont="1" applyBorder="1" applyAlignment="1" applyProtection="1">
      <alignment horizontal="center" vertical="center"/>
      <protection locked="0"/>
    </xf>
    <xf numFmtId="0" fontId="2" fillId="0" borderId="56" xfId="2" applyFont="1" applyBorder="1" applyAlignment="1" applyProtection="1">
      <alignment horizontal="left" vertical="center" indent="1"/>
      <protection locked="0"/>
    </xf>
    <xf numFmtId="0" fontId="2" fillId="0" borderId="57" xfId="2" applyFont="1" applyBorder="1" applyAlignment="1" applyProtection="1">
      <alignment horizontal="left" vertical="center" indent="1"/>
      <protection locked="0"/>
    </xf>
    <xf numFmtId="38" fontId="2" fillId="0" borderId="1" xfId="0" applyNumberFormat="1" applyFont="1" applyFill="1" applyBorder="1" applyAlignment="1" applyProtection="1">
      <alignment horizontal="right" vertical="center" wrapText="1"/>
    </xf>
    <xf numFmtId="0" fontId="7" fillId="0" borderId="0" xfId="0" applyFont="1" applyAlignment="1" applyProtection="1">
      <alignment horizontal="center" vertical="center"/>
    </xf>
    <xf numFmtId="0" fontId="9" fillId="0" borderId="45" xfId="2" applyFont="1" applyBorder="1" applyAlignment="1">
      <alignment horizontal="center"/>
    </xf>
    <xf numFmtId="0" fontId="2" fillId="0" borderId="0" xfId="0" applyFont="1"/>
    <xf numFmtId="0" fontId="13" fillId="0" borderId="29" xfId="2" applyFont="1" applyBorder="1" applyProtection="1">
      <protection locked="0"/>
    </xf>
    <xf numFmtId="0" fontId="2" fillId="0" borderId="58" xfId="2" applyFont="1" applyBorder="1" applyProtection="1">
      <protection locked="0"/>
    </xf>
    <xf numFmtId="0" fontId="35" fillId="0" borderId="59" xfId="2" applyBorder="1" applyProtection="1">
      <protection locked="0"/>
    </xf>
    <xf numFmtId="0" fontId="13" fillId="0" borderId="60" xfId="2" applyFont="1" applyBorder="1" applyProtection="1">
      <protection locked="0"/>
    </xf>
    <xf numFmtId="0" fontId="2" fillId="0" borderId="61" xfId="2" applyFont="1" applyBorder="1" applyProtection="1">
      <protection locked="0"/>
    </xf>
    <xf numFmtId="0" fontId="2" fillId="0" borderId="62" xfId="2" applyFont="1" applyBorder="1" applyProtection="1">
      <protection locked="0"/>
    </xf>
    <xf numFmtId="0" fontId="2" fillId="0" borderId="63" xfId="2" applyFont="1" applyBorder="1" applyAlignment="1" applyProtection="1">
      <alignment horizontal="left" vertical="center" indent="1"/>
      <protection locked="0"/>
    </xf>
    <xf numFmtId="38" fontId="2" fillId="0" borderId="64" xfId="2" applyNumberFormat="1" applyFont="1" applyBorder="1" applyAlignment="1" applyProtection="1">
      <protection locked="0"/>
    </xf>
    <xf numFmtId="38" fontId="2" fillId="0" borderId="0" xfId="2" applyNumberFormat="1" applyFont="1" applyBorder="1" applyAlignment="1" applyProtection="1">
      <protection locked="0"/>
    </xf>
    <xf numFmtId="0" fontId="11" fillId="0" borderId="0" xfId="0" applyFont="1" applyAlignment="1" applyProtection="1">
      <alignment horizontal="center" vertical="center"/>
    </xf>
    <xf numFmtId="0" fontId="12" fillId="0" borderId="0" xfId="0" applyFont="1" applyAlignment="1" applyProtection="1">
      <alignment horizontal="center" vertical="center"/>
    </xf>
    <xf numFmtId="0" fontId="6" fillId="0" borderId="4" xfId="0" applyFont="1" applyBorder="1" applyAlignment="1" applyProtection="1">
      <alignment horizontal="left" vertical="center" wrapText="1"/>
    </xf>
    <xf numFmtId="0" fontId="0" fillId="0" borderId="9" xfId="0" applyBorder="1" applyAlignment="1" applyProtection="1">
      <alignment horizontal="left" vertical="center" wrapText="1"/>
    </xf>
    <xf numFmtId="0" fontId="17" fillId="0" borderId="8" xfId="0" applyFont="1" applyBorder="1" applyAlignment="1" applyProtection="1">
      <alignment horizontal="left" indent="1"/>
      <protection locked="0"/>
    </xf>
    <xf numFmtId="0" fontId="13" fillId="0" borderId="8" xfId="0" applyFont="1" applyBorder="1" applyAlignment="1" applyProtection="1">
      <alignment horizontal="left" indent="1"/>
      <protection locked="0"/>
    </xf>
    <xf numFmtId="165" fontId="17" fillId="0" borderId="8" xfId="0" applyNumberFormat="1" applyFont="1" applyBorder="1" applyAlignment="1" applyProtection="1">
      <alignment horizontal="left" indent="1"/>
      <protection locked="0"/>
    </xf>
    <xf numFmtId="0" fontId="13" fillId="0" borderId="8" xfId="0" applyFont="1" applyBorder="1" applyAlignment="1" applyProtection="1">
      <alignment horizontal="left"/>
      <protection locked="0"/>
    </xf>
    <xf numFmtId="0" fontId="3" fillId="0" borderId="4" xfId="0" applyFont="1" applyBorder="1" applyAlignment="1" applyProtection="1">
      <alignment vertical="center" wrapText="1"/>
    </xf>
    <xf numFmtId="0" fontId="0" fillId="0" borderId="9" xfId="0" applyBorder="1" applyAlignment="1">
      <alignment vertical="center" wrapText="1"/>
    </xf>
    <xf numFmtId="0" fontId="11" fillId="0" borderId="12" xfId="2" applyFont="1" applyBorder="1" applyAlignment="1" applyProtection="1">
      <alignment horizontal="center" wrapText="1"/>
      <protection locked="0"/>
    </xf>
    <xf numFmtId="0" fontId="16" fillId="0" borderId="4" xfId="0" applyFont="1" applyBorder="1" applyAlignment="1" applyProtection="1">
      <alignment horizontal="left" vertical="center" wrapText="1"/>
    </xf>
    <xf numFmtId="0" fontId="0" fillId="0" borderId="9" xfId="0" applyBorder="1" applyAlignment="1">
      <alignment horizontal="left" vertical="center" wrapText="1"/>
    </xf>
    <xf numFmtId="0" fontId="11" fillId="0" borderId="0" xfId="0" applyFont="1" applyAlignment="1" applyProtection="1">
      <alignment horizontal="center"/>
    </xf>
    <xf numFmtId="0" fontId="34" fillId="0" borderId="0" xfId="0" applyFont="1" applyAlignment="1" applyProtection="1">
      <alignment horizontal="center"/>
    </xf>
    <xf numFmtId="0" fontId="2" fillId="0" borderId="0" xfId="0" applyFont="1" applyAlignment="1" applyProtection="1">
      <alignment horizontal="center" vertical="center"/>
    </xf>
    <xf numFmtId="0" fontId="0" fillId="0" borderId="0" xfId="0" applyAlignment="1">
      <alignment horizontal="center" vertical="center"/>
    </xf>
    <xf numFmtId="167" fontId="34" fillId="0" borderId="0" xfId="0" applyNumberFormat="1" applyFont="1" applyAlignment="1" applyProtection="1">
      <alignment horizontal="center" vertical="center"/>
      <protection locked="0"/>
    </xf>
    <xf numFmtId="167" fontId="0" fillId="0" borderId="0" xfId="0" applyNumberFormat="1" applyAlignment="1">
      <alignment horizontal="center" vertical="center"/>
    </xf>
    <xf numFmtId="0" fontId="6" fillId="0" borderId="4" xfId="0" applyFont="1" applyBorder="1" applyAlignment="1" applyProtection="1">
      <alignment horizontal="left" vertical="center"/>
    </xf>
    <xf numFmtId="0" fontId="0" fillId="0" borderId="9" xfId="0" applyBorder="1" applyAlignment="1">
      <alignment horizontal="left" vertical="center"/>
    </xf>
    <xf numFmtId="0" fontId="3" fillId="0" borderId="49" xfId="0" applyFont="1" applyBorder="1" applyAlignment="1">
      <alignment horizontal="left" vertical="center" wrapText="1"/>
    </xf>
    <xf numFmtId="0" fontId="0" fillId="0" borderId="50" xfId="0" applyBorder="1" applyAlignment="1">
      <alignment horizontal="left" vertical="center" wrapText="1"/>
    </xf>
    <xf numFmtId="0" fontId="11" fillId="0" borderId="0" xfId="0" applyFont="1" applyAlignment="1" applyProtection="1">
      <alignment horizontal="center" vertical="center"/>
      <protection locked="0"/>
    </xf>
    <xf numFmtId="0" fontId="2" fillId="3" borderId="28" xfId="6" applyFont="1" applyFill="1" applyBorder="1" applyAlignment="1">
      <alignment vertical="center" wrapText="1"/>
    </xf>
    <xf numFmtId="0" fontId="2" fillId="3" borderId="25" xfId="0" applyFont="1" applyFill="1" applyBorder="1" applyAlignment="1">
      <alignment vertical="center" wrapText="1"/>
    </xf>
    <xf numFmtId="0" fontId="33" fillId="0" borderId="0" xfId="0" applyFont="1" applyAlignment="1" applyProtection="1">
      <alignment horizontal="center" vertical="center"/>
      <protection locked="0"/>
    </xf>
    <xf numFmtId="0" fontId="1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16" fillId="3" borderId="26" xfId="0" applyFont="1" applyFill="1" applyBorder="1" applyAlignment="1" applyProtection="1">
      <alignment horizontal="left" vertical="center" wrapText="1" indent="1"/>
    </xf>
    <xf numFmtId="0" fontId="0" fillId="3" borderId="51" xfId="0" applyFill="1" applyBorder="1" applyAlignment="1">
      <alignment horizontal="left" wrapText="1" indent="1"/>
    </xf>
    <xf numFmtId="0" fontId="0" fillId="3" borderId="27" xfId="0" applyFill="1" applyBorder="1" applyAlignment="1">
      <alignment horizontal="left" wrapText="1" indent="1"/>
    </xf>
    <xf numFmtId="0" fontId="11" fillId="0" borderId="12" xfId="0" applyFont="1" applyBorder="1" applyAlignment="1" applyProtection="1">
      <alignment horizontal="center" wrapText="1"/>
      <protection locked="0"/>
    </xf>
    <xf numFmtId="49" fontId="11" fillId="0" borderId="12" xfId="0" applyNumberFormat="1" applyFont="1" applyBorder="1" applyAlignment="1" applyProtection="1">
      <alignment horizontal="center"/>
      <protection locked="0"/>
    </xf>
    <xf numFmtId="0" fontId="2" fillId="0" borderId="0" xfId="0" applyFont="1" applyAlignment="1" applyProtection="1">
      <alignment horizontal="left" vertical="center" wrapText="1"/>
    </xf>
    <xf numFmtId="0" fontId="5" fillId="0" borderId="6" xfId="0" applyFont="1" applyBorder="1" applyAlignment="1" applyProtection="1">
      <alignment horizontal="center" vertical="top"/>
    </xf>
    <xf numFmtId="0" fontId="0" fillId="0" borderId="6" xfId="0" applyBorder="1" applyAlignment="1" applyProtection="1">
      <alignment horizontal="center" vertical="top"/>
    </xf>
    <xf numFmtId="0" fontId="11" fillId="0" borderId="12" xfId="0" applyFont="1" applyBorder="1" applyAlignment="1" applyProtection="1">
      <alignment horizontal="center" shrinkToFit="1"/>
      <protection locked="0"/>
    </xf>
    <xf numFmtId="0" fontId="3" fillId="0" borderId="0" xfId="0" applyFont="1" applyAlignment="1" applyProtection="1">
      <alignment horizontal="left" vertical="center" wrapText="1"/>
    </xf>
    <xf numFmtId="0" fontId="2" fillId="5" borderId="4" xfId="0" applyFont="1" applyFill="1" applyBorder="1" applyAlignment="1" applyProtection="1">
      <alignment horizontal="left" vertical="center" wrapText="1"/>
    </xf>
    <xf numFmtId="0" fontId="7" fillId="0" borderId="41" xfId="2" applyFont="1" applyBorder="1" applyAlignment="1">
      <alignment horizontal="left" vertical="center"/>
    </xf>
    <xf numFmtId="0" fontId="9" fillId="0" borderId="41" xfId="2" applyFont="1" applyBorder="1" applyAlignment="1">
      <alignment horizontal="left"/>
    </xf>
    <xf numFmtId="0" fontId="7" fillId="0" borderId="0" xfId="2" applyFont="1" applyBorder="1" applyAlignment="1">
      <alignment horizontal="left" vertical="center"/>
    </xf>
    <xf numFmtId="0" fontId="9" fillId="0" borderId="0" xfId="2" applyFont="1" applyBorder="1" applyAlignment="1">
      <alignment horizontal="left" vertical="center"/>
    </xf>
    <xf numFmtId="0" fontId="6" fillId="0" borderId="0" xfId="2" applyFont="1" applyAlignment="1">
      <alignment horizontal="center" vertical="center"/>
    </xf>
    <xf numFmtId="0" fontId="26" fillId="0" borderId="0" xfId="2" applyFont="1" applyAlignment="1" applyProtection="1">
      <alignment horizontal="left" vertical="center"/>
      <protection locked="0"/>
    </xf>
    <xf numFmtId="0" fontId="35" fillId="0" borderId="0" xfId="2" applyAlignment="1">
      <alignment horizontal="left" vertical="center"/>
    </xf>
    <xf numFmtId="0" fontId="26" fillId="0" borderId="0" xfId="0" applyFont="1" applyAlignment="1" applyProtection="1">
      <alignment horizontal="left" vertical="center"/>
      <protection locked="0"/>
    </xf>
    <xf numFmtId="0" fontId="0" fillId="0" borderId="0" xfId="0" applyAlignment="1">
      <alignment horizontal="left" vertical="center"/>
    </xf>
    <xf numFmtId="0" fontId="11" fillId="0" borderId="0" xfId="0" applyFont="1" applyAlignment="1">
      <alignment horizontal="center" vertical="center" wrapText="1"/>
    </xf>
    <xf numFmtId="0" fontId="34" fillId="0" borderId="0" xfId="0" applyFont="1" applyAlignment="1">
      <alignment horizontal="center" vertical="center" wrapText="1"/>
    </xf>
    <xf numFmtId="0" fontId="32" fillId="0" borderId="0" xfId="0" applyFont="1" applyAlignment="1">
      <alignment horizontal="left" vertical="center" wrapText="1" indent="1"/>
    </xf>
    <xf numFmtId="0" fontId="13" fillId="0" borderId="0" xfId="0" applyFont="1" applyAlignment="1">
      <alignment horizontal="left" vertical="center" wrapText="1" indent="1"/>
    </xf>
    <xf numFmtId="0" fontId="31" fillId="0" borderId="0" xfId="0" applyFont="1" applyAlignment="1">
      <alignment horizontal="left" vertical="center" wrapText="1" indent="1"/>
    </xf>
  </cellXfs>
  <cellStyles count="7">
    <cellStyle name="Hyperlink" xfId="1" builtinId="8"/>
    <cellStyle name="Normal" xfId="0" builtinId="0"/>
    <cellStyle name="Normal 2" xfId="2"/>
    <cellStyle name="Normal_AFRPG3" xfId="3"/>
    <cellStyle name="Normal_AFRPG5" xfId="4"/>
    <cellStyle name="Normal_AFRPG7" xfId="5"/>
    <cellStyle name="Normal_AFRPG8" xfId="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95250</xdr:colOff>
          <xdr:row>16</xdr:row>
          <xdr:rowOff>76200</xdr:rowOff>
        </xdr:from>
        <xdr:to>
          <xdr:col>1</xdr:col>
          <xdr:colOff>228600</xdr:colOff>
          <xdr:row>16</xdr:row>
          <xdr:rowOff>200025</xdr:rowOff>
        </xdr:to>
        <xdr:sp macro="" textlink="">
          <xdr:nvSpPr>
            <xdr:cNvPr id="13314" name="CheckBox1" hidden="1">
              <a:extLst>
                <a:ext uri="{63B3BB69-23CF-44E3-9099-C40C66FF867C}">
                  <a14:compatExt spid="_x0000_s133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8</xdr:row>
      <xdr:rowOff>0</xdr:rowOff>
    </xdr:from>
    <xdr:to>
      <xdr:col>0</xdr:col>
      <xdr:colOff>0</xdr:colOff>
      <xdr:row>9</xdr:row>
      <xdr:rowOff>0</xdr:rowOff>
    </xdr:to>
    <xdr:sp macro="" textlink="">
      <xdr:nvSpPr>
        <xdr:cNvPr id="3134" name="Text 20"/>
        <xdr:cNvSpPr txBox="1">
          <a:spLocks noChangeArrowheads="1"/>
        </xdr:cNvSpPr>
      </xdr:nvSpPr>
      <xdr:spPr bwMode="auto">
        <a:xfrm>
          <a:off x="0" y="1524000"/>
          <a:ext cx="0" cy="152400"/>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3</xdr:row>
      <xdr:rowOff>0</xdr:rowOff>
    </xdr:to>
    <xdr:sp macro="" textlink="">
      <xdr:nvSpPr>
        <xdr:cNvPr id="17442" name="Text 20"/>
        <xdr:cNvSpPr txBox="1">
          <a:spLocks noChangeArrowheads="1"/>
        </xdr:cNvSpPr>
      </xdr:nvSpPr>
      <xdr:spPr bwMode="auto">
        <a:xfrm>
          <a:off x="0" y="457200"/>
          <a:ext cx="0" cy="0"/>
        </a:xfrm>
        <a:prstGeom prst="rect">
          <a:avLst/>
        </a:prstGeom>
        <a:solidFill>
          <a:srgbClr val="FF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3248025</xdr:colOff>
          <xdr:row>6</xdr:row>
          <xdr:rowOff>180975</xdr:rowOff>
        </xdr:from>
        <xdr:to>
          <xdr:col>0</xdr:col>
          <xdr:colOff>4391025</xdr:colOff>
          <xdr:row>7</xdr:row>
          <xdr:rowOff>0</xdr:rowOff>
        </xdr:to>
        <xdr:sp macro="" textlink="">
          <xdr:nvSpPr>
            <xdr:cNvPr id="16390" name="Object 6" hidden="1">
              <a:extLst>
                <a:ext uri="{63B3BB69-23CF-44E3-9099-C40C66FF867C}">
                  <a14:compatExt spid="_x0000_s1639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9.bin"/><Relationship Id="rId5" Type="http://schemas.openxmlformats.org/officeDocument/2006/relationships/image" Target="../media/image2.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L53"/>
  <sheetViews>
    <sheetView showGridLines="0" tabSelected="1" topLeftCell="A10" zoomScaleNormal="100" workbookViewId="0">
      <selection activeCell="H28" sqref="H28"/>
    </sheetView>
  </sheetViews>
  <sheetFormatPr defaultColWidth="9.140625" defaultRowHeight="11.25" x14ac:dyDescent="0.2"/>
  <cols>
    <col min="1" max="1" width="1.85546875" style="5" customWidth="1"/>
    <col min="2" max="2" width="32" style="5" customWidth="1"/>
    <col min="3" max="3" width="16.5703125" style="5" customWidth="1"/>
    <col min="4" max="4" width="19.5703125" style="5" customWidth="1"/>
    <col min="5" max="5" width="2.85546875" style="5" customWidth="1"/>
    <col min="6" max="6" width="18.85546875" style="5" customWidth="1"/>
    <col min="7" max="7" width="28.5703125" style="5" customWidth="1"/>
    <col min="8" max="8" width="19.5703125" style="5" customWidth="1"/>
    <col min="9" max="9" width="2.140625" style="5" customWidth="1"/>
    <col min="10" max="10" width="5.42578125" style="5" customWidth="1"/>
    <col min="11" max="11" width="9.140625" style="5"/>
    <col min="12" max="12" width="6.5703125" style="5" customWidth="1"/>
    <col min="13" max="16384" width="9.140625" style="5"/>
  </cols>
  <sheetData>
    <row r="1" spans="1:12" ht="12.75" x14ac:dyDescent="0.2">
      <c r="A1" s="230" t="s">
        <v>126</v>
      </c>
      <c r="B1" s="231"/>
      <c r="C1" s="231"/>
      <c r="G1" s="230" t="s">
        <v>188</v>
      </c>
      <c r="H1" s="231"/>
    </row>
    <row r="2" spans="1:12" ht="12.75" x14ac:dyDescent="0.2">
      <c r="A2" s="230" t="s">
        <v>112</v>
      </c>
      <c r="B2" s="232"/>
      <c r="C2" s="233"/>
      <c r="D2" s="387" t="s">
        <v>190</v>
      </c>
      <c r="E2" s="387"/>
      <c r="F2" s="387"/>
      <c r="G2" s="235" t="s">
        <v>189</v>
      </c>
      <c r="H2" s="236"/>
      <c r="I2" s="17"/>
      <c r="J2" s="17"/>
      <c r="K2" s="17"/>
      <c r="L2" s="17"/>
    </row>
    <row r="3" spans="1:12" ht="17.25" customHeight="1" x14ac:dyDescent="0.2">
      <c r="A3" s="234" t="s">
        <v>111</v>
      </c>
      <c r="B3" s="234"/>
      <c r="C3" s="279"/>
      <c r="D3" s="388" t="s">
        <v>191</v>
      </c>
      <c r="E3" s="388"/>
      <c r="F3" s="388"/>
      <c r="G3" s="7"/>
      <c r="H3" s="152"/>
      <c r="I3" s="17"/>
      <c r="J3" s="17"/>
      <c r="K3" s="17"/>
      <c r="L3" s="17"/>
    </row>
    <row r="4" spans="1:12" ht="10.5" customHeight="1" x14ac:dyDescent="0.25">
      <c r="D4" s="388" t="s">
        <v>192</v>
      </c>
      <c r="E4" s="388"/>
      <c r="F4" s="388"/>
      <c r="K4" s="229"/>
      <c r="L4" s="229"/>
    </row>
    <row r="5" spans="1:12" ht="15" x14ac:dyDescent="0.25">
      <c r="A5" s="400" t="s">
        <v>176</v>
      </c>
      <c r="B5" s="401"/>
      <c r="C5" s="401"/>
      <c r="D5" s="401"/>
      <c r="E5" s="401"/>
      <c r="F5" s="401"/>
      <c r="G5" s="401"/>
      <c r="H5" s="401"/>
      <c r="I5" s="401"/>
      <c r="J5" s="401"/>
      <c r="K5" s="229"/>
      <c r="L5" s="229"/>
    </row>
    <row r="6" spans="1:12" ht="15" x14ac:dyDescent="0.25">
      <c r="A6" s="282"/>
      <c r="B6" s="283"/>
      <c r="D6" s="404">
        <v>42185</v>
      </c>
      <c r="E6" s="405"/>
      <c r="F6" s="405"/>
      <c r="G6" s="284"/>
      <c r="H6" s="283"/>
      <c r="I6" s="283"/>
      <c r="J6" s="283"/>
      <c r="K6" s="229"/>
      <c r="L6" s="229"/>
    </row>
    <row r="7" spans="1:12" ht="13.5" customHeight="1" x14ac:dyDescent="0.2">
      <c r="A7" s="402" t="s">
        <v>114</v>
      </c>
      <c r="B7" s="403"/>
      <c r="C7" s="403"/>
      <c r="D7" s="403"/>
      <c r="E7" s="403"/>
      <c r="F7" s="403"/>
      <c r="G7" s="403"/>
      <c r="H7" s="403"/>
      <c r="I7" s="403"/>
      <c r="J7" s="403"/>
      <c r="K7" s="17"/>
      <c r="L7" s="17"/>
    </row>
    <row r="8" spans="1:12" ht="6.75" customHeight="1" x14ac:dyDescent="0.2">
      <c r="B8" s="17"/>
      <c r="C8" s="17"/>
      <c r="D8" s="17"/>
      <c r="E8" s="17"/>
      <c r="F8" s="17"/>
      <c r="G8" s="17"/>
      <c r="H8" s="17"/>
      <c r="I8" s="17"/>
      <c r="J8" s="17"/>
      <c r="K8" s="17"/>
      <c r="L8" s="17"/>
    </row>
    <row r="9" spans="1:12" ht="12" x14ac:dyDescent="0.2">
      <c r="B9" s="70" t="s">
        <v>166</v>
      </c>
      <c r="C9" s="397" t="s">
        <v>207</v>
      </c>
      <c r="D9" s="397"/>
      <c r="E9" s="397"/>
      <c r="F9" s="397"/>
      <c r="G9" s="3"/>
      <c r="H9" s="375" t="s">
        <v>187</v>
      </c>
      <c r="I9" s="17"/>
      <c r="J9" s="17"/>
      <c r="K9" s="17"/>
      <c r="L9" s="17"/>
    </row>
    <row r="10" spans="1:12" ht="12.75" x14ac:dyDescent="0.2">
      <c r="B10" s="70" t="s">
        <v>88</v>
      </c>
      <c r="C10" s="393" t="s">
        <v>208</v>
      </c>
      <c r="D10" s="393"/>
      <c r="E10" s="393"/>
      <c r="F10" s="394"/>
      <c r="G10" s="71"/>
      <c r="H10" s="295" t="s">
        <v>184</v>
      </c>
      <c r="I10" s="301"/>
      <c r="J10" s="296"/>
      <c r="K10" s="300"/>
      <c r="L10" s="17"/>
    </row>
    <row r="11" spans="1:12" ht="12.75" x14ac:dyDescent="0.2">
      <c r="B11" s="70" t="s">
        <v>89</v>
      </c>
      <c r="C11" s="391" t="s">
        <v>209</v>
      </c>
      <c r="D11" s="392"/>
      <c r="E11" s="392"/>
      <c r="F11" s="392"/>
      <c r="G11" s="291"/>
      <c r="H11" s="295" t="s">
        <v>185</v>
      </c>
      <c r="I11" s="301"/>
      <c r="J11" s="17"/>
      <c r="K11" s="17"/>
      <c r="L11" s="17"/>
    </row>
    <row r="12" spans="1:12" ht="12.75" x14ac:dyDescent="0.2">
      <c r="B12" s="70" t="s">
        <v>90</v>
      </c>
      <c r="C12" s="391" t="s">
        <v>210</v>
      </c>
      <c r="D12" s="391"/>
      <c r="E12" s="391"/>
      <c r="F12" s="392"/>
      <c r="G12" s="290"/>
      <c r="H12" s="295" t="s">
        <v>186</v>
      </c>
      <c r="I12" s="301" t="s">
        <v>212</v>
      </c>
    </row>
    <row r="13" spans="1:12" ht="12.75" x14ac:dyDescent="0.2">
      <c r="A13" s="1"/>
      <c r="B13" s="70" t="s">
        <v>194</v>
      </c>
      <c r="C13" s="391" t="s">
        <v>211</v>
      </c>
      <c r="D13" s="391"/>
      <c r="E13" s="391"/>
      <c r="F13" s="392"/>
      <c r="G13" s="1"/>
    </row>
    <row r="14" spans="1:12" ht="4.5" customHeight="1" x14ac:dyDescent="0.2">
      <c r="A14" s="1"/>
      <c r="B14" s="6"/>
    </row>
    <row r="15" spans="1:12" ht="12" x14ac:dyDescent="0.2">
      <c r="A15" s="1"/>
      <c r="B15" s="59" t="s">
        <v>99</v>
      </c>
      <c r="C15" s="51"/>
      <c r="H15" s="4"/>
      <c r="I15" s="4"/>
    </row>
    <row r="16" spans="1:12" ht="36.6" customHeight="1" x14ac:dyDescent="0.2">
      <c r="A16" s="1"/>
      <c r="B16" s="408" t="s">
        <v>96</v>
      </c>
      <c r="C16" s="409"/>
      <c r="D16" s="409"/>
      <c r="E16" s="73"/>
      <c r="F16" s="74"/>
      <c r="G16" s="74"/>
      <c r="H16" s="74"/>
      <c r="I16" s="63"/>
      <c r="J16" s="63"/>
      <c r="K16" s="58"/>
    </row>
    <row r="17" spans="1:12" ht="17.100000000000001" customHeight="1" x14ac:dyDescent="0.2">
      <c r="A17" s="1"/>
      <c r="B17" s="75" t="s">
        <v>97</v>
      </c>
      <c r="C17" s="76"/>
      <c r="D17" s="77"/>
      <c r="E17" s="7"/>
      <c r="F17" s="7"/>
      <c r="G17" s="7"/>
      <c r="H17" s="8"/>
      <c r="I17" s="8"/>
    </row>
    <row r="18" spans="1:12" ht="3.75" customHeight="1" x14ac:dyDescent="0.2">
      <c r="A18" s="1"/>
      <c r="B18" s="76"/>
      <c r="C18" s="76"/>
      <c r="D18" s="78"/>
      <c r="E18" s="7"/>
      <c r="F18" s="7"/>
      <c r="G18" s="7"/>
      <c r="H18" s="8"/>
      <c r="I18" s="8"/>
    </row>
    <row r="19" spans="1:12" ht="12.75" x14ac:dyDescent="0.2">
      <c r="B19" s="219" t="s">
        <v>80</v>
      </c>
      <c r="C19" s="220"/>
      <c r="D19" s="221" t="s">
        <v>87</v>
      </c>
      <c r="E19" s="9"/>
      <c r="F19" s="406" t="s">
        <v>53</v>
      </c>
      <c r="G19" s="407"/>
      <c r="H19" s="139">
        <v>11</v>
      </c>
      <c r="I19" s="15"/>
    </row>
    <row r="20" spans="1:12" ht="12" x14ac:dyDescent="0.2">
      <c r="B20" s="56" t="s">
        <v>137</v>
      </c>
      <c r="C20" s="57"/>
      <c r="D20" s="139"/>
      <c r="E20" s="10"/>
      <c r="F20" s="68" t="s">
        <v>54</v>
      </c>
      <c r="G20" s="69"/>
      <c r="H20" s="139">
        <v>2</v>
      </c>
      <c r="I20" s="19"/>
    </row>
    <row r="21" spans="1:12" ht="12.75" x14ac:dyDescent="0.2">
      <c r="B21" s="56" t="s">
        <v>71</v>
      </c>
      <c r="C21" s="52"/>
      <c r="D21" s="140">
        <v>28500</v>
      </c>
      <c r="E21" s="8"/>
      <c r="F21" s="406" t="s">
        <v>169</v>
      </c>
      <c r="G21" s="407"/>
      <c r="H21" s="141">
        <v>304</v>
      </c>
      <c r="I21" s="20"/>
    </row>
    <row r="22" spans="1:12" ht="13.5" customHeight="1" x14ac:dyDescent="0.2">
      <c r="B22" s="395" t="s">
        <v>138</v>
      </c>
      <c r="C22" s="396"/>
      <c r="D22" s="139">
        <v>3892919</v>
      </c>
      <c r="E22" s="16"/>
      <c r="F22" s="225" t="s">
        <v>52</v>
      </c>
      <c r="G22" s="226"/>
      <c r="H22" s="227"/>
      <c r="I22" s="20"/>
    </row>
    <row r="23" spans="1:12" ht="12.75" x14ac:dyDescent="0.2">
      <c r="B23" s="395" t="s">
        <v>139</v>
      </c>
      <c r="C23" s="396"/>
      <c r="D23" s="139">
        <v>24084</v>
      </c>
      <c r="F23" s="11" t="s">
        <v>55</v>
      </c>
      <c r="G23" s="62"/>
      <c r="H23" s="139">
        <v>26</v>
      </c>
      <c r="I23" s="1"/>
      <c r="L23" s="21"/>
    </row>
    <row r="24" spans="1:12" ht="12" x14ac:dyDescent="0.2">
      <c r="B24" s="56" t="s">
        <v>140</v>
      </c>
      <c r="C24" s="57"/>
      <c r="D24" s="139">
        <v>604094</v>
      </c>
      <c r="E24" s="1"/>
      <c r="F24" s="12" t="s">
        <v>56</v>
      </c>
      <c r="G24" s="66"/>
      <c r="H24" s="139">
        <v>3</v>
      </c>
      <c r="I24" s="1"/>
      <c r="L24" s="21"/>
    </row>
    <row r="25" spans="1:12" ht="12" x14ac:dyDescent="0.2">
      <c r="B25" s="56" t="s">
        <v>79</v>
      </c>
      <c r="C25" s="57"/>
      <c r="D25" s="139"/>
      <c r="E25" s="1"/>
      <c r="F25" s="225" t="s">
        <v>51</v>
      </c>
      <c r="G25" s="226"/>
      <c r="H25" s="227"/>
      <c r="I25" s="1"/>
      <c r="L25" s="21"/>
    </row>
    <row r="26" spans="1:12" ht="12.75" thickBot="1" x14ac:dyDescent="0.25">
      <c r="B26" s="164" t="s">
        <v>115</v>
      </c>
      <c r="C26" s="165"/>
      <c r="D26" s="166">
        <f>SUM(D20:D25)</f>
        <v>4549597</v>
      </c>
      <c r="E26" s="13"/>
      <c r="F26" s="11" t="s">
        <v>55</v>
      </c>
      <c r="G26" s="62"/>
      <c r="H26" s="139">
        <v>9</v>
      </c>
    </row>
    <row r="27" spans="1:12" ht="14.1" customHeight="1" thickTop="1" thickBot="1" x14ac:dyDescent="0.25">
      <c r="F27" s="12" t="s">
        <v>56</v>
      </c>
      <c r="G27" s="66"/>
      <c r="H27" s="139">
        <v>18</v>
      </c>
      <c r="I27" s="1"/>
      <c r="J27" s="16"/>
      <c r="K27" s="114"/>
    </row>
    <row r="28" spans="1:12" ht="13.5" customHeight="1" thickTop="1" x14ac:dyDescent="0.2">
      <c r="B28" s="222" t="s">
        <v>98</v>
      </c>
      <c r="C28" s="223"/>
      <c r="D28" s="224"/>
      <c r="E28" s="13"/>
      <c r="F28" s="225" t="s">
        <v>103</v>
      </c>
      <c r="G28" s="226"/>
      <c r="H28" s="228"/>
      <c r="I28" s="1"/>
      <c r="J28" s="64"/>
      <c r="K28" s="18"/>
    </row>
    <row r="29" spans="1:12" ht="12" x14ac:dyDescent="0.2">
      <c r="B29" s="11" t="s">
        <v>57</v>
      </c>
      <c r="C29" s="62"/>
      <c r="D29" s="142">
        <v>40</v>
      </c>
      <c r="F29" s="11" t="s">
        <v>3</v>
      </c>
      <c r="G29" s="62"/>
      <c r="H29" s="154">
        <v>2.1865999999999999</v>
      </c>
      <c r="I29" s="3"/>
      <c r="J29" s="79"/>
      <c r="K29" s="18"/>
    </row>
    <row r="30" spans="1:12" ht="14.1" customHeight="1" x14ac:dyDescent="0.2">
      <c r="B30" s="11" t="s">
        <v>58</v>
      </c>
      <c r="C30" s="62"/>
      <c r="D30" s="142">
        <v>15</v>
      </c>
      <c r="F30" s="2" t="s">
        <v>43</v>
      </c>
      <c r="G30" s="2"/>
      <c r="H30" s="154">
        <v>0.50109999999999999</v>
      </c>
      <c r="I30" s="3"/>
      <c r="J30" s="1"/>
      <c r="K30" s="18"/>
    </row>
    <row r="31" spans="1:12" ht="12" x14ac:dyDescent="0.2">
      <c r="B31" s="11" t="s">
        <v>59</v>
      </c>
      <c r="C31" s="62"/>
      <c r="D31" s="142">
        <v>31</v>
      </c>
      <c r="F31" s="65" t="s">
        <v>170</v>
      </c>
      <c r="G31" s="67"/>
      <c r="H31" s="154">
        <v>0.75519999999999998</v>
      </c>
      <c r="I31" s="1"/>
      <c r="J31" s="1"/>
      <c r="K31" s="81"/>
    </row>
    <row r="32" spans="1:12" ht="12" x14ac:dyDescent="0.2">
      <c r="B32" s="11" t="s">
        <v>60</v>
      </c>
      <c r="C32" s="62"/>
      <c r="D32" s="142">
        <v>19</v>
      </c>
      <c r="F32" s="11" t="s">
        <v>4</v>
      </c>
      <c r="G32" s="62"/>
      <c r="H32" s="154">
        <v>0.3165</v>
      </c>
      <c r="I32" s="22"/>
      <c r="J32" s="1"/>
      <c r="K32" s="80"/>
    </row>
    <row r="33" spans="2:12" ht="12" x14ac:dyDescent="0.2">
      <c r="B33" s="11" t="s">
        <v>61</v>
      </c>
      <c r="C33" s="62"/>
      <c r="D33" s="142">
        <v>27</v>
      </c>
      <c r="F33" s="11" t="s">
        <v>45</v>
      </c>
      <c r="G33" s="62"/>
      <c r="H33" s="154">
        <v>0.1208</v>
      </c>
      <c r="I33" s="3"/>
      <c r="J33" s="1"/>
      <c r="K33" s="80"/>
    </row>
    <row r="34" spans="2:12" ht="12" x14ac:dyDescent="0.2">
      <c r="B34" s="11" t="s">
        <v>62</v>
      </c>
      <c r="C34" s="62"/>
      <c r="D34" s="142">
        <v>24</v>
      </c>
      <c r="F34" s="11" t="s">
        <v>46</v>
      </c>
      <c r="G34" s="62"/>
      <c r="H34" s="154">
        <v>0.114</v>
      </c>
      <c r="I34" s="3"/>
      <c r="J34" s="1"/>
      <c r="K34" s="80"/>
    </row>
    <row r="35" spans="2:12" ht="14.1" customHeight="1" x14ac:dyDescent="0.2">
      <c r="B35" s="11" t="s">
        <v>63</v>
      </c>
      <c r="C35" s="62"/>
      <c r="D35" s="142">
        <v>29</v>
      </c>
      <c r="F35" s="11" t="s">
        <v>44</v>
      </c>
      <c r="G35" s="62"/>
      <c r="H35" s="154">
        <v>2.8299999999999999E-2</v>
      </c>
      <c r="I35" s="3"/>
      <c r="J35" s="1"/>
      <c r="K35" s="1"/>
    </row>
    <row r="36" spans="2:12" ht="12" x14ac:dyDescent="0.2">
      <c r="B36" s="11" t="s">
        <v>64</v>
      </c>
      <c r="C36" s="62"/>
      <c r="D36" s="142">
        <v>25</v>
      </c>
      <c r="F36" s="2" t="s">
        <v>47</v>
      </c>
      <c r="G36" s="2"/>
      <c r="H36" s="154">
        <v>6.7900000000000002E-2</v>
      </c>
      <c r="I36" s="22"/>
      <c r="J36" s="64"/>
    </row>
    <row r="37" spans="2:12" ht="12" x14ac:dyDescent="0.2">
      <c r="B37" s="11" t="s">
        <v>65</v>
      </c>
      <c r="C37" s="62"/>
      <c r="D37" s="142">
        <v>21</v>
      </c>
      <c r="F37" s="65" t="s">
        <v>5</v>
      </c>
      <c r="G37" s="67"/>
      <c r="H37" s="154">
        <v>0.19950000000000001</v>
      </c>
      <c r="I37" s="3"/>
      <c r="J37" s="79"/>
      <c r="K37" s="23"/>
    </row>
    <row r="38" spans="2:12" ht="12" x14ac:dyDescent="0.2">
      <c r="B38" s="11" t="s">
        <v>66</v>
      </c>
      <c r="C38" s="62"/>
      <c r="D38" s="142">
        <v>22</v>
      </c>
      <c r="F38" s="11" t="s">
        <v>167</v>
      </c>
      <c r="G38" s="62"/>
      <c r="H38" s="154"/>
      <c r="I38" s="3"/>
      <c r="J38" s="1"/>
      <c r="K38" s="18"/>
    </row>
    <row r="39" spans="2:12" ht="12" x14ac:dyDescent="0.2">
      <c r="B39" s="11" t="s">
        <v>74</v>
      </c>
      <c r="C39" s="62"/>
      <c r="D39" s="142">
        <v>2</v>
      </c>
      <c r="F39" s="11" t="s">
        <v>48</v>
      </c>
      <c r="G39" s="62"/>
      <c r="H39" s="154">
        <v>6.2199999999999998E-2</v>
      </c>
      <c r="I39" s="1"/>
      <c r="J39" s="1"/>
      <c r="K39" s="18"/>
    </row>
    <row r="40" spans="2:12" ht="12" x14ac:dyDescent="0.2">
      <c r="B40" s="156" t="s">
        <v>116</v>
      </c>
      <c r="C40" s="157"/>
      <c r="D40" s="143">
        <f>SUM(D29:D39)</f>
        <v>255</v>
      </c>
      <c r="F40" s="11" t="s">
        <v>6</v>
      </c>
      <c r="G40" s="62"/>
      <c r="H40" s="154">
        <v>3.4000000000000002E-2</v>
      </c>
      <c r="I40" s="22"/>
      <c r="J40" s="1"/>
      <c r="K40" s="81"/>
    </row>
    <row r="41" spans="2:12" ht="12" x14ac:dyDescent="0.2">
      <c r="B41" s="60" t="s">
        <v>67</v>
      </c>
      <c r="C41" s="53"/>
      <c r="D41" s="142">
        <v>41</v>
      </c>
      <c r="F41" s="65" t="s">
        <v>7</v>
      </c>
      <c r="G41" s="67"/>
      <c r="H41" s="154"/>
      <c r="I41" s="1"/>
      <c r="J41" s="1"/>
      <c r="K41" s="80"/>
    </row>
    <row r="42" spans="2:12" ht="12" x14ac:dyDescent="0.2">
      <c r="B42" s="60" t="s">
        <v>68</v>
      </c>
      <c r="C42" s="53"/>
      <c r="D42" s="142">
        <v>25</v>
      </c>
      <c r="F42" s="11" t="s">
        <v>7</v>
      </c>
      <c r="G42" s="62"/>
      <c r="H42" s="154"/>
      <c r="I42" s="24"/>
      <c r="J42" s="1"/>
      <c r="K42" s="80"/>
    </row>
    <row r="43" spans="2:12" ht="12.75" x14ac:dyDescent="0.2">
      <c r="B43" s="60" t="s">
        <v>69</v>
      </c>
      <c r="C43" s="53"/>
      <c r="D43" s="142">
        <v>17</v>
      </c>
      <c r="F43" s="288" t="s">
        <v>168</v>
      </c>
      <c r="G43" s="289"/>
      <c r="H43" s="144">
        <v>19291081</v>
      </c>
      <c r="I43" s="14"/>
      <c r="J43" s="1"/>
      <c r="K43" s="80"/>
      <c r="L43" s="18"/>
    </row>
    <row r="44" spans="2:12" ht="12.75" x14ac:dyDescent="0.2">
      <c r="B44" s="61" t="s">
        <v>70</v>
      </c>
      <c r="C44" s="54"/>
      <c r="D44" s="142">
        <v>28</v>
      </c>
      <c r="F44" s="288" t="s">
        <v>72</v>
      </c>
      <c r="G44" s="289"/>
      <c r="H44" s="299">
        <f>(H43/H21)</f>
        <v>63457.503289473687</v>
      </c>
      <c r="I44" s="24"/>
      <c r="J44" s="91" t="str">
        <f>MID(C10,10,1)</f>
        <v>4</v>
      </c>
      <c r="K44" s="1"/>
      <c r="L44" s="18"/>
    </row>
    <row r="45" spans="2:12" ht="12.75" x14ac:dyDescent="0.2">
      <c r="B45" s="60" t="s">
        <v>73</v>
      </c>
      <c r="C45" s="53"/>
      <c r="D45" s="142">
        <v>7</v>
      </c>
      <c r="F45" s="297" t="s">
        <v>183</v>
      </c>
      <c r="G45" s="298"/>
      <c r="H45" s="374">
        <f>IF(I10="x",H43*0.069,IF(I11="x",H43*0.069,IF(I12="x",H43*0.138,"Please Check District Type")))</f>
        <v>2662169.1780000003</v>
      </c>
      <c r="I45" s="25"/>
      <c r="J45" s="91">
        <f>IF(J44="2",(H43*1.38),(H43*0.069))</f>
        <v>1331084.5890000002</v>
      </c>
    </row>
    <row r="46" spans="2:12" ht="13.5" thickBot="1" x14ac:dyDescent="0.25">
      <c r="B46" s="158" t="s">
        <v>117</v>
      </c>
      <c r="C46" s="159"/>
      <c r="D46" s="160">
        <f>SUM(D41:D45)</f>
        <v>118</v>
      </c>
      <c r="F46" s="389" t="s">
        <v>196</v>
      </c>
      <c r="G46" s="390"/>
      <c r="H46" s="144">
        <v>1475000</v>
      </c>
      <c r="J46" s="92"/>
    </row>
    <row r="47" spans="2:12" ht="14.25" thickTop="1" thickBot="1" x14ac:dyDescent="0.25">
      <c r="B47" s="161" t="s">
        <v>118</v>
      </c>
      <c r="C47" s="162"/>
      <c r="D47" s="163">
        <f>SUM(D40,D46)</f>
        <v>373</v>
      </c>
      <c r="F47" s="398" t="s">
        <v>182</v>
      </c>
      <c r="G47" s="399"/>
      <c r="H47" s="302">
        <f>(H46/H45)</f>
        <v>0.5540594535423623</v>
      </c>
      <c r="I47" s="26"/>
      <c r="L47" s="26"/>
    </row>
    <row r="48" spans="2:12" ht="12" thickTop="1" x14ac:dyDescent="0.2">
      <c r="C48" s="55"/>
    </row>
    <row r="49" spans="2:12" ht="9.6" customHeight="1" x14ac:dyDescent="0.2">
      <c r="B49" s="55" t="s">
        <v>193</v>
      </c>
      <c r="I49" s="27"/>
      <c r="L49" s="27"/>
    </row>
    <row r="50" spans="2:12" ht="10.35" customHeight="1" x14ac:dyDescent="0.2">
      <c r="B50" s="256"/>
    </row>
    <row r="51" spans="2:12" ht="9.9499999999999993" customHeight="1" x14ac:dyDescent="0.2"/>
    <row r="52" spans="2:12" ht="9.9499999999999993" customHeight="1" x14ac:dyDescent="0.2"/>
    <row r="53" spans="2:12" ht="17.25" customHeight="1" x14ac:dyDescent="0.2"/>
  </sheetData>
  <sheetProtection sheet="1" objects="1" scenarios="1"/>
  <mergeCells count="19">
    <mergeCell ref="F47:G47"/>
    <mergeCell ref="A5:J5"/>
    <mergeCell ref="A7:J7"/>
    <mergeCell ref="D6:F6"/>
    <mergeCell ref="C12:F12"/>
    <mergeCell ref="C13:F13"/>
    <mergeCell ref="B22:C22"/>
    <mergeCell ref="F21:G21"/>
    <mergeCell ref="F19:G19"/>
    <mergeCell ref="B16:D16"/>
    <mergeCell ref="D2:F2"/>
    <mergeCell ref="D3:F3"/>
    <mergeCell ref="D4:F4"/>
    <mergeCell ref="F46:G46"/>
    <mergeCell ref="C11:F11"/>
    <mergeCell ref="C10:F10"/>
    <mergeCell ref="B23:C23"/>
    <mergeCell ref="C9:D9"/>
    <mergeCell ref="E9:F9"/>
  </mergeCells>
  <phoneticPr fontId="2" type="noConversion"/>
  <printOptions headings="1"/>
  <pageMargins left="0.35" right="0.25" top="0.43" bottom="0.21" header="0.22" footer="0.17"/>
  <pageSetup scale="88" firstPageNumber="5" orientation="landscape" useFirstPageNumber="1" r:id="rId1"/>
  <headerFooter alignWithMargins="0">
    <oddHeader>&amp;L&amp;8Page &amp;P&amp;R&amp;8Page &amp;P</oddHeader>
  </headerFooter>
  <drawing r:id="rId2"/>
  <legacyDrawing r:id="rId3"/>
  <controls>
    <mc:AlternateContent xmlns:mc="http://schemas.openxmlformats.org/markup-compatibility/2006">
      <mc:Choice Requires="x14">
        <control shapeId="13314" r:id="rId4" name="CheckBox1">
          <controlPr defaultSize="0" autoLine="0" r:id="rId5">
            <anchor moveWithCells="1">
              <from>
                <xdr:col>1</xdr:col>
                <xdr:colOff>95250</xdr:colOff>
                <xdr:row>16</xdr:row>
                <xdr:rowOff>76200</xdr:rowOff>
              </from>
              <to>
                <xdr:col>1</xdr:col>
                <xdr:colOff>228600</xdr:colOff>
                <xdr:row>16</xdr:row>
                <xdr:rowOff>200025</xdr:rowOff>
              </to>
            </anchor>
          </controlPr>
        </control>
      </mc:Choice>
      <mc:Fallback>
        <control shapeId="13314" r:id="rId4" name="CheckBox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K35"/>
  <sheetViews>
    <sheetView showGridLines="0" workbookViewId="0">
      <pane ySplit="5" topLeftCell="A13" activePane="bottomLeft" state="frozenSplit"/>
      <selection pane="bottomLeft" activeCell="K31" sqref="K31"/>
    </sheetView>
  </sheetViews>
  <sheetFormatPr defaultColWidth="8.5703125" defaultRowHeight="11.25" x14ac:dyDescent="0.2"/>
  <cols>
    <col min="1" max="1" width="32.5703125" style="30" customWidth="1"/>
    <col min="2" max="2" width="4.5703125" style="30" customWidth="1"/>
    <col min="3" max="9" width="13.5703125" style="30" customWidth="1"/>
    <col min="10" max="11" width="13.5703125" style="50" customWidth="1"/>
    <col min="12" max="12" width="3.42578125" style="30" customWidth="1"/>
    <col min="13" max="13" width="4.42578125" style="30" customWidth="1"/>
    <col min="14" max="14" width="6.42578125" style="30" customWidth="1"/>
    <col min="15" max="16384" width="8.5703125" style="30"/>
  </cols>
  <sheetData>
    <row r="1" spans="1:11" ht="12" x14ac:dyDescent="0.2">
      <c r="A1" s="387" t="s">
        <v>179</v>
      </c>
      <c r="B1" s="387"/>
      <c r="C1" s="387"/>
      <c r="D1" s="387"/>
      <c r="E1" s="387"/>
      <c r="F1" s="387"/>
      <c r="G1" s="387"/>
      <c r="H1" s="387"/>
      <c r="I1" s="387"/>
      <c r="J1" s="387"/>
      <c r="K1" s="387"/>
    </row>
    <row r="2" spans="1:11" ht="12" x14ac:dyDescent="0.2">
      <c r="A2" s="410" t="s">
        <v>195</v>
      </c>
      <c r="B2" s="410"/>
      <c r="C2" s="410"/>
      <c r="D2" s="410"/>
      <c r="E2" s="410"/>
      <c r="F2" s="410"/>
      <c r="G2" s="410"/>
      <c r="H2" s="410"/>
      <c r="I2" s="410"/>
      <c r="J2" s="410"/>
      <c r="K2" s="410"/>
    </row>
    <row r="3" spans="1:11" ht="12" x14ac:dyDescent="0.2">
      <c r="A3" s="278"/>
      <c r="B3" s="278"/>
      <c r="C3" s="278"/>
      <c r="D3" s="278"/>
      <c r="E3" s="278"/>
      <c r="F3" s="278"/>
      <c r="G3" s="278"/>
      <c r="H3" s="278"/>
      <c r="I3" s="278"/>
      <c r="J3" s="278"/>
      <c r="K3" s="278"/>
    </row>
    <row r="4" spans="1:11" ht="11.45" customHeight="1" x14ac:dyDescent="0.2">
      <c r="A4" s="28"/>
      <c r="B4" s="267"/>
      <c r="C4" s="268" t="s">
        <v>30</v>
      </c>
      <c r="D4" s="268" t="s">
        <v>31</v>
      </c>
      <c r="E4" s="268" t="s">
        <v>32</v>
      </c>
      <c r="F4" s="268" t="s">
        <v>33</v>
      </c>
      <c r="G4" s="268" t="s">
        <v>34</v>
      </c>
      <c r="H4" s="268" t="s">
        <v>35</v>
      </c>
      <c r="I4" s="268" t="s">
        <v>36</v>
      </c>
      <c r="J4" s="268" t="s">
        <v>37</v>
      </c>
      <c r="K4" s="268" t="s">
        <v>38</v>
      </c>
    </row>
    <row r="5" spans="1:11" ht="33.75" x14ac:dyDescent="0.2">
      <c r="A5" s="272" t="s">
        <v>1</v>
      </c>
      <c r="B5" s="269" t="s">
        <v>158</v>
      </c>
      <c r="C5" s="270" t="s">
        <v>10</v>
      </c>
      <c r="D5" s="271" t="s">
        <v>50</v>
      </c>
      <c r="E5" s="270" t="s">
        <v>141</v>
      </c>
      <c r="F5" s="270" t="s">
        <v>11</v>
      </c>
      <c r="G5" s="271" t="s">
        <v>40</v>
      </c>
      <c r="H5" s="271" t="s">
        <v>142</v>
      </c>
      <c r="I5" s="270" t="s">
        <v>41</v>
      </c>
      <c r="J5" s="270" t="s">
        <v>143</v>
      </c>
      <c r="K5" s="271" t="s">
        <v>42</v>
      </c>
    </row>
    <row r="6" spans="1:11" s="33" customFormat="1" ht="13.5" customHeight="1" x14ac:dyDescent="0.2">
      <c r="A6" s="194" t="s">
        <v>29</v>
      </c>
      <c r="B6" s="195"/>
      <c r="C6" s="31"/>
      <c r="D6" s="32"/>
      <c r="E6" s="32"/>
      <c r="F6" s="32"/>
      <c r="G6" s="32"/>
      <c r="H6" s="32"/>
      <c r="I6" s="32"/>
      <c r="J6" s="32"/>
      <c r="K6" s="32"/>
    </row>
    <row r="7" spans="1:11" s="36" customFormat="1" ht="14.1" customHeight="1" x14ac:dyDescent="0.2">
      <c r="A7" s="34" t="s">
        <v>144</v>
      </c>
      <c r="B7" s="35" t="s">
        <v>0</v>
      </c>
      <c r="C7" s="115">
        <v>376540</v>
      </c>
      <c r="D7" s="115">
        <v>49953</v>
      </c>
      <c r="E7" s="115">
        <v>41203</v>
      </c>
      <c r="F7" s="115">
        <v>188787</v>
      </c>
      <c r="G7" s="115">
        <v>56383</v>
      </c>
      <c r="H7" s="115">
        <v>54834</v>
      </c>
      <c r="I7" s="115">
        <v>31532</v>
      </c>
      <c r="J7" s="115">
        <v>11297</v>
      </c>
      <c r="K7" s="115">
        <v>23685</v>
      </c>
    </row>
    <row r="8" spans="1:11" s="36" customFormat="1" ht="12" x14ac:dyDescent="0.2">
      <c r="A8" s="34" t="s">
        <v>15</v>
      </c>
      <c r="B8" s="40">
        <v>120</v>
      </c>
      <c r="C8" s="115"/>
      <c r="D8" s="115"/>
      <c r="E8" s="115"/>
      <c r="F8" s="115"/>
      <c r="G8" s="115"/>
      <c r="H8" s="115"/>
      <c r="I8" s="115">
        <v>290577</v>
      </c>
      <c r="J8" s="115"/>
      <c r="K8" s="116"/>
    </row>
    <row r="9" spans="1:11" s="36" customFormat="1" ht="12" x14ac:dyDescent="0.2">
      <c r="A9" s="37" t="s">
        <v>127</v>
      </c>
      <c r="B9" s="38">
        <v>130</v>
      </c>
      <c r="C9" s="115"/>
      <c r="D9" s="115"/>
      <c r="E9" s="115"/>
      <c r="F9" s="115"/>
      <c r="G9" s="115"/>
      <c r="H9" s="115"/>
      <c r="I9" s="115"/>
      <c r="J9" s="115"/>
      <c r="K9" s="116"/>
    </row>
    <row r="10" spans="1:11" s="36" customFormat="1" ht="12" x14ac:dyDescent="0.2">
      <c r="A10" s="37" t="s">
        <v>145</v>
      </c>
      <c r="B10" s="38">
        <v>140</v>
      </c>
      <c r="C10" s="115"/>
      <c r="D10" s="115"/>
      <c r="E10" s="257"/>
      <c r="F10" s="115"/>
      <c r="G10" s="145"/>
      <c r="H10" s="115"/>
      <c r="I10" s="144"/>
      <c r="J10" s="258"/>
      <c r="K10" s="258"/>
    </row>
    <row r="11" spans="1:11" s="36" customFormat="1" ht="12" x14ac:dyDescent="0.2">
      <c r="A11" s="37" t="s">
        <v>146</v>
      </c>
      <c r="B11" s="38">
        <v>150</v>
      </c>
      <c r="C11" s="257"/>
      <c r="D11" s="115"/>
      <c r="E11" s="258"/>
      <c r="F11" s="115"/>
      <c r="G11" s="258"/>
      <c r="H11" s="258"/>
      <c r="I11" s="144"/>
      <c r="J11" s="258"/>
      <c r="K11" s="258"/>
    </row>
    <row r="12" spans="1:11" ht="12" x14ac:dyDescent="0.2">
      <c r="A12" s="39" t="s">
        <v>147</v>
      </c>
      <c r="B12" s="38">
        <v>160</v>
      </c>
      <c r="C12" s="115"/>
      <c r="D12" s="257"/>
      <c r="E12" s="258"/>
      <c r="F12" s="115"/>
      <c r="G12" s="258"/>
      <c r="H12" s="258"/>
      <c r="I12" s="115"/>
      <c r="J12" s="258"/>
      <c r="K12" s="258"/>
    </row>
    <row r="13" spans="1:11" ht="12" x14ac:dyDescent="0.2">
      <c r="A13" s="37" t="s">
        <v>14</v>
      </c>
      <c r="B13" s="40">
        <v>170</v>
      </c>
      <c r="C13" s="115"/>
      <c r="D13" s="115"/>
      <c r="E13" s="258"/>
      <c r="F13" s="257"/>
      <c r="G13" s="258"/>
      <c r="H13" s="258"/>
      <c r="I13" s="115"/>
      <c r="J13" s="258"/>
      <c r="K13" s="258"/>
    </row>
    <row r="14" spans="1:11" ht="12" x14ac:dyDescent="0.2">
      <c r="A14" s="41" t="s">
        <v>148</v>
      </c>
      <c r="B14" s="40">
        <v>180</v>
      </c>
      <c r="C14" s="115"/>
      <c r="D14" s="115"/>
      <c r="E14" s="257"/>
      <c r="F14" s="115"/>
      <c r="G14" s="258"/>
      <c r="H14" s="258"/>
      <c r="I14" s="115"/>
      <c r="J14" s="258"/>
      <c r="K14" s="258"/>
    </row>
    <row r="15" spans="1:11" ht="12" x14ac:dyDescent="0.2">
      <c r="A15" s="41" t="s">
        <v>16</v>
      </c>
      <c r="B15" s="40">
        <v>190</v>
      </c>
      <c r="C15" s="115"/>
      <c r="D15" s="115"/>
      <c r="E15" s="115"/>
      <c r="F15" s="115"/>
      <c r="G15" s="115"/>
      <c r="H15" s="115"/>
      <c r="I15" s="115"/>
      <c r="J15" s="115"/>
      <c r="K15" s="115"/>
    </row>
    <row r="16" spans="1:11" ht="12.75" thickBot="1" x14ac:dyDescent="0.25">
      <c r="A16" s="262" t="s">
        <v>119</v>
      </c>
      <c r="B16" s="167"/>
      <c r="C16" s="117">
        <f t="shared" ref="C16:K16" si="0">SUM(C7:C15)</f>
        <v>376540</v>
      </c>
      <c r="D16" s="117">
        <f t="shared" si="0"/>
        <v>49953</v>
      </c>
      <c r="E16" s="117">
        <f t="shared" si="0"/>
        <v>41203</v>
      </c>
      <c r="F16" s="117">
        <f t="shared" si="0"/>
        <v>188787</v>
      </c>
      <c r="G16" s="117">
        <f t="shared" si="0"/>
        <v>56383</v>
      </c>
      <c r="H16" s="117">
        <f t="shared" si="0"/>
        <v>54834</v>
      </c>
      <c r="I16" s="117">
        <f t="shared" si="0"/>
        <v>322109</v>
      </c>
      <c r="J16" s="117">
        <f t="shared" si="0"/>
        <v>11297</v>
      </c>
      <c r="K16" s="117">
        <f t="shared" si="0"/>
        <v>23685</v>
      </c>
    </row>
    <row r="17" spans="1:11" ht="13.5" customHeight="1" thickTop="1" x14ac:dyDescent="0.2">
      <c r="A17" s="196" t="s">
        <v>28</v>
      </c>
      <c r="B17" s="197"/>
      <c r="C17" s="118"/>
      <c r="D17" s="118"/>
      <c r="E17" s="118"/>
      <c r="F17" s="118"/>
      <c r="G17" s="118"/>
      <c r="H17" s="118"/>
      <c r="I17" s="118"/>
      <c r="J17" s="119"/>
      <c r="K17" s="118"/>
    </row>
    <row r="18" spans="1:11" ht="12" x14ac:dyDescent="0.2">
      <c r="A18" s="42" t="s">
        <v>149</v>
      </c>
      <c r="B18" s="40">
        <v>410</v>
      </c>
      <c r="C18" s="120"/>
      <c r="D18" s="120"/>
      <c r="E18" s="120"/>
      <c r="F18" s="120"/>
      <c r="G18" s="120"/>
      <c r="H18" s="120"/>
      <c r="I18" s="119"/>
      <c r="J18" s="120"/>
      <c r="K18" s="120"/>
    </row>
    <row r="19" spans="1:11" ht="12" x14ac:dyDescent="0.2">
      <c r="A19" s="43" t="s">
        <v>150</v>
      </c>
      <c r="B19" s="44">
        <v>420</v>
      </c>
      <c r="C19" s="120"/>
      <c r="D19" s="120"/>
      <c r="E19" s="120"/>
      <c r="F19" s="120"/>
      <c r="G19" s="120"/>
      <c r="H19" s="265"/>
      <c r="I19" s="121"/>
      <c r="J19" s="120"/>
      <c r="K19" s="120"/>
    </row>
    <row r="20" spans="1:11" ht="12" x14ac:dyDescent="0.2">
      <c r="A20" s="43" t="s">
        <v>152</v>
      </c>
      <c r="B20" s="44">
        <v>430</v>
      </c>
      <c r="C20" s="120"/>
      <c r="D20" s="120"/>
      <c r="E20" s="120"/>
      <c r="F20" s="120"/>
      <c r="G20" s="120"/>
      <c r="H20" s="121"/>
      <c r="I20" s="121"/>
      <c r="J20" s="121"/>
      <c r="K20" s="120"/>
    </row>
    <row r="21" spans="1:11" ht="12" x14ac:dyDescent="0.2">
      <c r="A21" s="43" t="s">
        <v>151</v>
      </c>
      <c r="B21" s="44">
        <v>440</v>
      </c>
      <c r="C21" s="120"/>
      <c r="D21" s="120"/>
      <c r="E21" s="120"/>
      <c r="F21" s="120"/>
      <c r="G21" s="120"/>
      <c r="H21" s="121"/>
      <c r="I21" s="121"/>
      <c r="J21" s="121"/>
      <c r="K21" s="120"/>
    </row>
    <row r="22" spans="1:11" ht="12" x14ac:dyDescent="0.2">
      <c r="A22" s="43" t="s">
        <v>153</v>
      </c>
      <c r="B22" s="44">
        <v>460</v>
      </c>
      <c r="C22" s="120"/>
      <c r="D22" s="120"/>
      <c r="E22" s="265"/>
      <c r="F22" s="120"/>
      <c r="G22" s="265"/>
      <c r="H22" s="265"/>
      <c r="I22" s="121"/>
      <c r="J22" s="121"/>
      <c r="K22" s="121"/>
    </row>
    <row r="23" spans="1:11" ht="12" x14ac:dyDescent="0.2">
      <c r="A23" s="45" t="s">
        <v>154</v>
      </c>
      <c r="B23" s="44">
        <v>470</v>
      </c>
      <c r="C23" s="120"/>
      <c r="D23" s="120"/>
      <c r="E23" s="120"/>
      <c r="F23" s="120"/>
      <c r="G23" s="120"/>
      <c r="H23" s="121"/>
      <c r="I23" s="121"/>
      <c r="J23" s="120"/>
      <c r="K23" s="121"/>
    </row>
    <row r="24" spans="1:11" ht="12" x14ac:dyDescent="0.2">
      <c r="A24" s="46" t="s">
        <v>155</v>
      </c>
      <c r="B24" s="47">
        <v>480</v>
      </c>
      <c r="C24" s="265"/>
      <c r="D24" s="120"/>
      <c r="E24" s="121"/>
      <c r="F24" s="120"/>
      <c r="G24" s="121"/>
      <c r="H24" s="121"/>
      <c r="I24" s="121"/>
      <c r="J24" s="121"/>
      <c r="K24" s="120"/>
    </row>
    <row r="25" spans="1:11" ht="12" x14ac:dyDescent="0.2">
      <c r="A25" s="46" t="s">
        <v>156</v>
      </c>
      <c r="B25" s="47">
        <v>490</v>
      </c>
      <c r="C25" s="120"/>
      <c r="D25" s="265"/>
      <c r="E25" s="121"/>
      <c r="F25" s="120"/>
      <c r="G25" s="121"/>
      <c r="H25" s="121"/>
      <c r="I25" s="121"/>
      <c r="J25" s="121"/>
      <c r="K25" s="120"/>
    </row>
    <row r="26" spans="1:11" ht="12" x14ac:dyDescent="0.2">
      <c r="A26" s="46" t="s">
        <v>39</v>
      </c>
      <c r="B26" s="47">
        <v>493</v>
      </c>
      <c r="C26" s="120"/>
      <c r="D26" s="120"/>
      <c r="E26" s="121"/>
      <c r="F26" s="265"/>
      <c r="G26" s="121"/>
      <c r="H26" s="121"/>
      <c r="I26" s="121"/>
      <c r="J26" s="121"/>
      <c r="K26" s="120"/>
    </row>
    <row r="27" spans="1:11" ht="12" x14ac:dyDescent="0.2">
      <c r="A27" s="263" t="s">
        <v>157</v>
      </c>
      <c r="B27" s="259"/>
      <c r="C27" s="266">
        <f>SUM(C18:C26)</f>
        <v>0</v>
      </c>
      <c r="D27" s="266">
        <f t="shared" ref="D27:K27" si="1">SUM(D18:D26)</f>
        <v>0</v>
      </c>
      <c r="E27" s="266">
        <f t="shared" si="1"/>
        <v>0</v>
      </c>
      <c r="F27" s="266">
        <f t="shared" si="1"/>
        <v>0</v>
      </c>
      <c r="G27" s="266">
        <f t="shared" si="1"/>
        <v>0</v>
      </c>
      <c r="H27" s="266">
        <f t="shared" si="1"/>
        <v>0</v>
      </c>
      <c r="I27" s="266">
        <f t="shared" si="1"/>
        <v>0</v>
      </c>
      <c r="J27" s="266">
        <f t="shared" si="1"/>
        <v>0</v>
      </c>
      <c r="K27" s="266">
        <f t="shared" si="1"/>
        <v>0</v>
      </c>
    </row>
    <row r="28" spans="1:11" ht="13.5" customHeight="1" x14ac:dyDescent="0.2">
      <c r="A28" s="198" t="s">
        <v>17</v>
      </c>
      <c r="B28" s="199"/>
      <c r="C28" s="118"/>
      <c r="D28" s="119"/>
      <c r="E28" s="119"/>
      <c r="F28" s="119"/>
      <c r="G28" s="119"/>
      <c r="H28" s="119"/>
      <c r="I28" s="119"/>
      <c r="J28" s="119"/>
      <c r="K28" s="119"/>
    </row>
    <row r="29" spans="1:11" ht="12" x14ac:dyDescent="0.2">
      <c r="A29" s="43" t="s">
        <v>178</v>
      </c>
      <c r="B29" s="44">
        <v>511</v>
      </c>
      <c r="C29" s="274"/>
      <c r="D29" s="274"/>
      <c r="E29" s="274"/>
      <c r="F29" s="274"/>
      <c r="G29" s="274"/>
      <c r="H29" s="274"/>
      <c r="I29" s="119"/>
      <c r="J29" s="286"/>
      <c r="K29" s="286"/>
    </row>
    <row r="30" spans="1:11" ht="14.1" customHeight="1" thickBot="1" x14ac:dyDescent="0.25">
      <c r="A30" s="264" t="s">
        <v>120</v>
      </c>
      <c r="B30" s="170"/>
      <c r="C30" s="117">
        <f t="shared" ref="C30:H30" si="2">SUM(C27:C29)</f>
        <v>0</v>
      </c>
      <c r="D30" s="117">
        <f t="shared" si="2"/>
        <v>0</v>
      </c>
      <c r="E30" s="117">
        <f t="shared" si="2"/>
        <v>0</v>
      </c>
      <c r="F30" s="117">
        <f t="shared" si="2"/>
        <v>0</v>
      </c>
      <c r="G30" s="117">
        <f t="shared" si="2"/>
        <v>0</v>
      </c>
      <c r="H30" s="117">
        <f t="shared" si="2"/>
        <v>0</v>
      </c>
      <c r="I30" s="287">
        <f>I27</f>
        <v>0</v>
      </c>
      <c r="J30" s="117">
        <f>SUM(J27:J29)</f>
        <v>0</v>
      </c>
      <c r="K30" s="117">
        <f>SUM(K27:K29)</f>
        <v>0</v>
      </c>
    </row>
    <row r="31" spans="1:11" ht="12.75" thickTop="1" x14ac:dyDescent="0.2">
      <c r="A31" s="168" t="s">
        <v>18</v>
      </c>
      <c r="B31" s="169">
        <v>714</v>
      </c>
      <c r="C31" s="122"/>
      <c r="D31" s="122"/>
      <c r="E31" s="122"/>
      <c r="F31" s="122"/>
      <c r="G31" s="122"/>
      <c r="H31" s="122"/>
      <c r="I31" s="122"/>
      <c r="J31" s="122"/>
      <c r="K31" s="122"/>
    </row>
    <row r="32" spans="1:11" ht="12" x14ac:dyDescent="0.2">
      <c r="A32" s="46" t="s">
        <v>19</v>
      </c>
      <c r="B32" s="47">
        <v>730</v>
      </c>
      <c r="C32" s="120">
        <v>376540</v>
      </c>
      <c r="D32" s="120">
        <v>49953</v>
      </c>
      <c r="E32" s="120">
        <v>41203</v>
      </c>
      <c r="F32" s="120">
        <v>188787</v>
      </c>
      <c r="G32" s="120">
        <v>56383</v>
      </c>
      <c r="H32" s="120">
        <v>54834</v>
      </c>
      <c r="I32" s="120">
        <v>322109</v>
      </c>
      <c r="J32" s="120">
        <v>11297</v>
      </c>
      <c r="K32" s="120">
        <v>23685</v>
      </c>
    </row>
    <row r="33" spans="1:11" ht="12" x14ac:dyDescent="0.2">
      <c r="A33" s="46" t="s">
        <v>20</v>
      </c>
      <c r="B33" s="273"/>
      <c r="C33" s="118"/>
      <c r="D33" s="119"/>
      <c r="E33" s="119"/>
      <c r="F33" s="119"/>
      <c r="G33" s="119"/>
      <c r="H33" s="119"/>
      <c r="I33" s="119"/>
      <c r="J33" s="119"/>
      <c r="K33" s="119"/>
    </row>
    <row r="34" spans="1:11" ht="12.75" thickBot="1" x14ac:dyDescent="0.25">
      <c r="A34" s="171" t="s">
        <v>121</v>
      </c>
      <c r="B34" s="170"/>
      <c r="C34" s="117">
        <f>SUM(C30:C32)</f>
        <v>376540</v>
      </c>
      <c r="D34" s="117">
        <f t="shared" ref="D34:K34" si="3">SUM(D30:D32)</f>
        <v>49953</v>
      </c>
      <c r="E34" s="117">
        <f t="shared" si="3"/>
        <v>41203</v>
      </c>
      <c r="F34" s="117">
        <f t="shared" si="3"/>
        <v>188787</v>
      </c>
      <c r="G34" s="117">
        <f t="shared" si="3"/>
        <v>56383</v>
      </c>
      <c r="H34" s="117">
        <f t="shared" si="3"/>
        <v>54834</v>
      </c>
      <c r="I34" s="117">
        <f t="shared" si="3"/>
        <v>322109</v>
      </c>
      <c r="J34" s="117">
        <f t="shared" si="3"/>
        <v>11297</v>
      </c>
      <c r="K34" s="117">
        <f t="shared" si="3"/>
        <v>23685</v>
      </c>
    </row>
    <row r="35" spans="1:11" ht="14.1" customHeight="1" thickTop="1" x14ac:dyDescent="0.2">
      <c r="A35" s="49"/>
    </row>
  </sheetData>
  <sheetProtection sheet="1" objects="1" scenarios="1"/>
  <mergeCells count="2">
    <mergeCell ref="A1:K1"/>
    <mergeCell ref="A2:K2"/>
  </mergeCells>
  <phoneticPr fontId="2" type="noConversion"/>
  <printOptions headings="1"/>
  <pageMargins left="0" right="0" top="0.72" bottom="0.47" header="0.22" footer="0.17"/>
  <pageSetup scale="82" firstPageNumber="5" orientation="landscape" useFirstPageNumber="1" r:id="rId1"/>
  <headerFooter alignWithMargins="0">
    <oddHeader>&amp;L&amp;8Page &amp;P&amp;R&amp;8Page &amp;P</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1"/>
  <sheetViews>
    <sheetView showGridLines="0" workbookViewId="0">
      <pane ySplit="3" topLeftCell="A15" activePane="bottomLeft" state="frozenSplit"/>
      <selection pane="bottomLeft" activeCell="C30" sqref="C30"/>
    </sheetView>
  </sheetViews>
  <sheetFormatPr defaultColWidth="8.5703125" defaultRowHeight="11.25" x14ac:dyDescent="0.2"/>
  <cols>
    <col min="1" max="1" width="36" style="30" customWidth="1"/>
    <col min="2" max="2" width="4.5703125" style="30" customWidth="1"/>
    <col min="3" max="9" width="13.5703125" style="30" customWidth="1"/>
    <col min="10" max="11" width="13.5703125" style="50" customWidth="1"/>
    <col min="12" max="12" width="3.42578125" style="30" customWidth="1"/>
    <col min="13" max="13" width="4.42578125" style="30" customWidth="1"/>
    <col min="14" max="16384" width="8.5703125" style="30"/>
  </cols>
  <sheetData>
    <row r="1" spans="1:11" ht="12" x14ac:dyDescent="0.2">
      <c r="A1" s="387" t="s">
        <v>171</v>
      </c>
      <c r="B1" s="387"/>
      <c r="C1" s="387"/>
      <c r="D1" s="387"/>
      <c r="E1" s="387"/>
      <c r="F1" s="387"/>
      <c r="G1" s="387"/>
      <c r="H1" s="387"/>
      <c r="I1" s="387"/>
      <c r="J1" s="387"/>
      <c r="K1" s="387"/>
    </row>
    <row r="2" spans="1:11" ht="12" x14ac:dyDescent="0.2">
      <c r="A2" s="410" t="s">
        <v>199</v>
      </c>
      <c r="B2" s="410"/>
      <c r="C2" s="410"/>
      <c r="D2" s="410"/>
      <c r="E2" s="410"/>
      <c r="F2" s="410"/>
      <c r="G2" s="410"/>
      <c r="H2" s="410"/>
      <c r="I2" s="410"/>
      <c r="J2" s="410"/>
      <c r="K2" s="410"/>
    </row>
    <row r="3" spans="1:11" ht="12" x14ac:dyDescent="0.2">
      <c r="A3" s="278"/>
      <c r="B3" s="278"/>
      <c r="C3" s="278"/>
      <c r="D3" s="278"/>
      <c r="E3" s="278"/>
      <c r="F3" s="278"/>
      <c r="G3" s="278"/>
      <c r="H3" s="278"/>
      <c r="I3" s="278"/>
      <c r="J3" s="278"/>
      <c r="K3" s="278"/>
    </row>
    <row r="4" spans="1:11" s="72" customFormat="1" ht="12.2" customHeight="1" x14ac:dyDescent="0.2">
      <c r="A4" s="28"/>
      <c r="B4" s="29"/>
      <c r="C4" s="268" t="s">
        <v>30</v>
      </c>
      <c r="D4" s="268" t="s">
        <v>31</v>
      </c>
      <c r="E4" s="268" t="s">
        <v>32</v>
      </c>
      <c r="F4" s="268" t="s">
        <v>33</v>
      </c>
      <c r="G4" s="268" t="s">
        <v>34</v>
      </c>
      <c r="H4" s="268" t="s">
        <v>35</v>
      </c>
      <c r="I4" s="268" t="s">
        <v>36</v>
      </c>
      <c r="J4" s="268" t="s">
        <v>37</v>
      </c>
      <c r="K4" s="268" t="s">
        <v>38</v>
      </c>
    </row>
    <row r="5" spans="1:11" ht="33.75" x14ac:dyDescent="0.2">
      <c r="A5" s="272" t="s">
        <v>1</v>
      </c>
      <c r="B5" s="269" t="s">
        <v>158</v>
      </c>
      <c r="C5" s="270" t="s">
        <v>10</v>
      </c>
      <c r="D5" s="271" t="s">
        <v>50</v>
      </c>
      <c r="E5" s="270" t="s">
        <v>141</v>
      </c>
      <c r="F5" s="270" t="s">
        <v>11</v>
      </c>
      <c r="G5" s="271" t="s">
        <v>40</v>
      </c>
      <c r="H5" s="271" t="s">
        <v>142</v>
      </c>
      <c r="I5" s="270" t="s">
        <v>41</v>
      </c>
      <c r="J5" s="270" t="s">
        <v>143</v>
      </c>
      <c r="K5" s="271" t="s">
        <v>42</v>
      </c>
    </row>
    <row r="6" spans="1:11" ht="13.5" customHeight="1" x14ac:dyDescent="0.2">
      <c r="A6" s="200" t="s">
        <v>13</v>
      </c>
      <c r="B6" s="201"/>
      <c r="C6" s="113"/>
      <c r="D6" s="113"/>
      <c r="E6" s="113"/>
      <c r="F6" s="113"/>
      <c r="G6" s="113"/>
      <c r="H6" s="113"/>
      <c r="I6" s="113"/>
      <c r="J6" s="113"/>
      <c r="K6" s="113"/>
    </row>
    <row r="7" spans="1:11" ht="14.1" customHeight="1" x14ac:dyDescent="0.2">
      <c r="A7" s="204" t="s">
        <v>21</v>
      </c>
      <c r="B7" s="205">
        <v>1000</v>
      </c>
      <c r="C7" s="123">
        <v>519815</v>
      </c>
      <c r="D7" s="123">
        <v>94832</v>
      </c>
      <c r="E7" s="123">
        <v>142528</v>
      </c>
      <c r="F7" s="123">
        <v>65024</v>
      </c>
      <c r="G7" s="123">
        <v>49544</v>
      </c>
      <c r="H7" s="123">
        <v>154141</v>
      </c>
      <c r="I7" s="123">
        <v>6223</v>
      </c>
      <c r="J7" s="123">
        <v>37622</v>
      </c>
      <c r="K7" s="123">
        <v>12885</v>
      </c>
    </row>
    <row r="8" spans="1:11" ht="22.5" x14ac:dyDescent="0.2">
      <c r="A8" s="206" t="s">
        <v>172</v>
      </c>
      <c r="B8" s="205">
        <v>2000</v>
      </c>
      <c r="C8" s="123"/>
      <c r="D8" s="123"/>
      <c r="E8" s="124"/>
      <c r="F8" s="123"/>
      <c r="G8" s="123"/>
      <c r="H8" s="124"/>
      <c r="I8" s="124"/>
      <c r="J8" s="124"/>
      <c r="K8" s="124"/>
    </row>
    <row r="9" spans="1:11" ht="14.1" customHeight="1" x14ac:dyDescent="0.2">
      <c r="A9" s="206" t="s">
        <v>22</v>
      </c>
      <c r="B9" s="205">
        <v>3000</v>
      </c>
      <c r="C9" s="123">
        <v>1600414</v>
      </c>
      <c r="D9" s="123">
        <v>25000</v>
      </c>
      <c r="E9" s="123">
        <v>1700</v>
      </c>
      <c r="F9" s="123">
        <v>121161</v>
      </c>
      <c r="G9" s="123">
        <v>40000</v>
      </c>
      <c r="H9" s="123"/>
      <c r="I9" s="123"/>
      <c r="J9" s="123">
        <v>13000</v>
      </c>
      <c r="K9" s="123"/>
    </row>
    <row r="10" spans="1:11" ht="14.1" customHeight="1" x14ac:dyDescent="0.2">
      <c r="A10" s="207" t="s">
        <v>23</v>
      </c>
      <c r="B10" s="205">
        <v>4000</v>
      </c>
      <c r="C10" s="123">
        <v>283858</v>
      </c>
      <c r="D10" s="123"/>
      <c r="E10" s="125"/>
      <c r="F10" s="123"/>
      <c r="G10" s="123"/>
      <c r="H10" s="123"/>
      <c r="I10" s="125"/>
      <c r="J10" s="125"/>
      <c r="K10" s="123"/>
    </row>
    <row r="11" spans="1:11" ht="14.1" customHeight="1" thickBot="1" x14ac:dyDescent="0.25">
      <c r="A11" s="261" t="s">
        <v>122</v>
      </c>
      <c r="B11" s="174"/>
      <c r="C11" s="126">
        <f>SUM(C7:C10)</f>
        <v>2404087</v>
      </c>
      <c r="D11" s="126">
        <f>SUM(D7:D10)</f>
        <v>119832</v>
      </c>
      <c r="E11" s="126">
        <f>SUM(E7:E10)</f>
        <v>144228</v>
      </c>
      <c r="F11" s="126">
        <f>SUM(F7:F10)</f>
        <v>186185</v>
      </c>
      <c r="G11" s="126">
        <f>G7+G8+G9+G10</f>
        <v>89544</v>
      </c>
      <c r="H11" s="126">
        <f>SUM(H7:H10)</f>
        <v>154141</v>
      </c>
      <c r="I11" s="126">
        <f>SUM(I7:I10)</f>
        <v>6223</v>
      </c>
      <c r="J11" s="126">
        <f>SUM(J7:J10)</f>
        <v>50622</v>
      </c>
      <c r="K11" s="126">
        <f>SUM(K7:K10)</f>
        <v>12885</v>
      </c>
    </row>
    <row r="12" spans="1:11" ht="13.5" thickTop="1" thickBot="1" x14ac:dyDescent="0.25">
      <c r="A12" s="172" t="s">
        <v>180</v>
      </c>
      <c r="B12" s="275">
        <v>3998</v>
      </c>
      <c r="C12" s="127">
        <v>396071</v>
      </c>
      <c r="D12" s="127"/>
      <c r="E12" s="127"/>
      <c r="F12" s="127"/>
      <c r="G12" s="127"/>
      <c r="H12" s="127"/>
      <c r="I12" s="128"/>
      <c r="J12" s="127"/>
      <c r="K12" s="127"/>
    </row>
    <row r="13" spans="1:11" ht="14.1" customHeight="1" thickTop="1" thickBot="1" x14ac:dyDescent="0.25">
      <c r="A13" s="260" t="s">
        <v>123</v>
      </c>
      <c r="B13" s="175"/>
      <c r="C13" s="129">
        <f t="shared" ref="C13:K13" si="0">C11+C12</f>
        <v>2800158</v>
      </c>
      <c r="D13" s="129">
        <f t="shared" si="0"/>
        <v>119832</v>
      </c>
      <c r="E13" s="129">
        <f t="shared" si="0"/>
        <v>144228</v>
      </c>
      <c r="F13" s="129">
        <f t="shared" si="0"/>
        <v>186185</v>
      </c>
      <c r="G13" s="129">
        <f t="shared" si="0"/>
        <v>89544</v>
      </c>
      <c r="H13" s="129">
        <f t="shared" si="0"/>
        <v>154141</v>
      </c>
      <c r="I13" s="129">
        <f t="shared" si="0"/>
        <v>6223</v>
      </c>
      <c r="J13" s="129">
        <f t="shared" si="0"/>
        <v>50622</v>
      </c>
      <c r="K13" s="129">
        <f t="shared" si="0"/>
        <v>12885</v>
      </c>
    </row>
    <row r="14" spans="1:11" ht="13.5" customHeight="1" thickTop="1" x14ac:dyDescent="0.2">
      <c r="A14" s="202" t="s">
        <v>12</v>
      </c>
      <c r="B14" s="203"/>
      <c r="C14" s="130"/>
      <c r="D14" s="128"/>
      <c r="E14" s="128"/>
      <c r="F14" s="128"/>
      <c r="G14" s="130"/>
      <c r="H14" s="128"/>
      <c r="I14" s="128"/>
      <c r="J14" s="128"/>
      <c r="K14" s="128"/>
    </row>
    <row r="15" spans="1:11" ht="14.1" customHeight="1" x14ac:dyDescent="0.2">
      <c r="A15" s="208" t="s">
        <v>24</v>
      </c>
      <c r="B15" s="209">
        <v>1000</v>
      </c>
      <c r="C15" s="123">
        <v>1416948</v>
      </c>
      <c r="D15" s="128"/>
      <c r="E15" s="128"/>
      <c r="F15" s="128"/>
      <c r="G15" s="123">
        <v>28479</v>
      </c>
      <c r="H15" s="128"/>
      <c r="I15" s="128"/>
      <c r="J15" s="128"/>
      <c r="K15" s="128"/>
    </row>
    <row r="16" spans="1:11" ht="14.1" customHeight="1" x14ac:dyDescent="0.2">
      <c r="A16" s="204" t="s">
        <v>25</v>
      </c>
      <c r="B16" s="210">
        <v>2000</v>
      </c>
      <c r="C16" s="123">
        <v>621533</v>
      </c>
      <c r="D16" s="123">
        <v>107057</v>
      </c>
      <c r="E16" s="128"/>
      <c r="F16" s="123">
        <v>122744</v>
      </c>
      <c r="G16" s="123">
        <v>53491</v>
      </c>
      <c r="H16" s="123">
        <v>368919</v>
      </c>
      <c r="I16" s="128"/>
      <c r="J16" s="125">
        <v>50389</v>
      </c>
      <c r="K16" s="123">
        <v>10798</v>
      </c>
    </row>
    <row r="17" spans="1:11" ht="14.1" customHeight="1" x14ac:dyDescent="0.2">
      <c r="A17" s="206" t="s">
        <v>26</v>
      </c>
      <c r="B17" s="210">
        <v>3000</v>
      </c>
      <c r="C17" s="123"/>
      <c r="D17" s="123"/>
      <c r="E17" s="128"/>
      <c r="F17" s="123"/>
      <c r="G17" s="123"/>
      <c r="H17" s="124"/>
      <c r="I17" s="128"/>
      <c r="J17" s="128"/>
      <c r="K17" s="128"/>
    </row>
    <row r="18" spans="1:11" ht="14.1" customHeight="1" x14ac:dyDescent="0.2">
      <c r="A18" s="207" t="s">
        <v>159</v>
      </c>
      <c r="B18" s="211">
        <v>4000</v>
      </c>
      <c r="C18" s="123">
        <v>315287</v>
      </c>
      <c r="D18" s="123"/>
      <c r="E18" s="123"/>
      <c r="F18" s="123"/>
      <c r="G18" s="123"/>
      <c r="H18" s="123"/>
      <c r="I18" s="128"/>
      <c r="J18" s="128"/>
      <c r="K18" s="123"/>
    </row>
    <row r="19" spans="1:11" ht="14.1" customHeight="1" x14ac:dyDescent="0.2">
      <c r="A19" s="207" t="s">
        <v>27</v>
      </c>
      <c r="B19" s="210">
        <v>5000</v>
      </c>
      <c r="C19" s="123"/>
      <c r="D19" s="123"/>
      <c r="E19" s="123">
        <v>144203</v>
      </c>
      <c r="F19" s="123"/>
      <c r="G19" s="123"/>
      <c r="H19" s="124"/>
      <c r="I19" s="128"/>
      <c r="J19" s="123"/>
      <c r="K19" s="123"/>
    </row>
    <row r="20" spans="1:11" ht="14.1" customHeight="1" thickBot="1" x14ac:dyDescent="0.25">
      <c r="A20" s="261" t="s">
        <v>124</v>
      </c>
      <c r="B20" s="179"/>
      <c r="C20" s="126">
        <f t="shared" ref="C20:H20" si="1">SUM(C15:C19)</f>
        <v>2353768</v>
      </c>
      <c r="D20" s="126">
        <f t="shared" si="1"/>
        <v>107057</v>
      </c>
      <c r="E20" s="126">
        <f t="shared" si="1"/>
        <v>144203</v>
      </c>
      <c r="F20" s="126">
        <f t="shared" si="1"/>
        <v>122744</v>
      </c>
      <c r="G20" s="126">
        <f t="shared" si="1"/>
        <v>81970</v>
      </c>
      <c r="H20" s="126">
        <f t="shared" si="1"/>
        <v>368919</v>
      </c>
      <c r="I20" s="128"/>
      <c r="J20" s="126">
        <f>SUM(J15:J19)</f>
        <v>50389</v>
      </c>
      <c r="K20" s="126">
        <f>SUM(K15:K19)</f>
        <v>10798</v>
      </c>
    </row>
    <row r="21" spans="1:11" ht="13.5" thickTop="1" thickBot="1" x14ac:dyDescent="0.25">
      <c r="A21" s="176" t="s">
        <v>181</v>
      </c>
      <c r="B21" s="275">
        <v>4180</v>
      </c>
      <c r="C21" s="129">
        <f t="shared" ref="C21:H21" si="2">C12</f>
        <v>396071</v>
      </c>
      <c r="D21" s="129">
        <f t="shared" si="2"/>
        <v>0</v>
      </c>
      <c r="E21" s="129">
        <f t="shared" si="2"/>
        <v>0</v>
      </c>
      <c r="F21" s="129">
        <f t="shared" si="2"/>
        <v>0</v>
      </c>
      <c r="G21" s="129">
        <f t="shared" si="2"/>
        <v>0</v>
      </c>
      <c r="H21" s="129">
        <f t="shared" si="2"/>
        <v>0</v>
      </c>
      <c r="I21" s="128" t="s">
        <v>0</v>
      </c>
      <c r="J21" s="131">
        <f>J12</f>
        <v>0</v>
      </c>
      <c r="K21" s="131">
        <f>K12</f>
        <v>0</v>
      </c>
    </row>
    <row r="22" spans="1:11" ht="14.1" customHeight="1" thickTop="1" thickBot="1" x14ac:dyDescent="0.25">
      <c r="A22" s="261" t="s">
        <v>125</v>
      </c>
      <c r="B22" s="180"/>
      <c r="C22" s="129">
        <f t="shared" ref="C22:H22" si="3">C20+C21</f>
        <v>2749839</v>
      </c>
      <c r="D22" s="129">
        <f t="shared" si="3"/>
        <v>107057</v>
      </c>
      <c r="E22" s="129">
        <f t="shared" si="3"/>
        <v>144203</v>
      </c>
      <c r="F22" s="129">
        <f t="shared" si="3"/>
        <v>122744</v>
      </c>
      <c r="G22" s="129">
        <f t="shared" si="3"/>
        <v>81970</v>
      </c>
      <c r="H22" s="129">
        <f t="shared" si="3"/>
        <v>368919</v>
      </c>
      <c r="I22" s="132"/>
      <c r="J22" s="129">
        <f>J20+J21</f>
        <v>50389</v>
      </c>
      <c r="K22" s="129">
        <f>K20+K21</f>
        <v>10798</v>
      </c>
    </row>
    <row r="23" spans="1:11" ht="23.25" thickTop="1" x14ac:dyDescent="0.2">
      <c r="A23" s="177" t="s">
        <v>78</v>
      </c>
      <c r="B23" s="173"/>
      <c r="C23" s="133">
        <f t="shared" ref="C23:H23" si="4">C11-C20</f>
        <v>50319</v>
      </c>
      <c r="D23" s="133">
        <f t="shared" si="4"/>
        <v>12775</v>
      </c>
      <c r="E23" s="133">
        <f t="shared" si="4"/>
        <v>25</v>
      </c>
      <c r="F23" s="133">
        <f t="shared" si="4"/>
        <v>63441</v>
      </c>
      <c r="G23" s="133">
        <f t="shared" si="4"/>
        <v>7574</v>
      </c>
      <c r="H23" s="133">
        <f t="shared" si="4"/>
        <v>-214778</v>
      </c>
      <c r="I23" s="133">
        <f>I11</f>
        <v>6223</v>
      </c>
      <c r="J23" s="133">
        <f>J11-J20</f>
        <v>233</v>
      </c>
      <c r="K23" s="133">
        <f>K11-K20</f>
        <v>2087</v>
      </c>
    </row>
    <row r="24" spans="1:11" ht="12.75" thickBot="1" x14ac:dyDescent="0.25">
      <c r="A24" s="212" t="s">
        <v>160</v>
      </c>
      <c r="B24" s="213">
        <v>7000</v>
      </c>
      <c r="C24" s="134"/>
      <c r="D24" s="134"/>
      <c r="E24" s="134"/>
      <c r="F24" s="134"/>
      <c r="G24" s="134"/>
      <c r="H24" s="134"/>
      <c r="I24" s="134"/>
      <c r="J24" s="134"/>
      <c r="K24" s="134"/>
    </row>
    <row r="25" spans="1:11" ht="14.1" customHeight="1" thickTop="1" thickBot="1" x14ac:dyDescent="0.25">
      <c r="A25" s="214" t="s">
        <v>161</v>
      </c>
      <c r="B25" s="215">
        <v>8000</v>
      </c>
      <c r="C25" s="135"/>
      <c r="D25" s="135"/>
      <c r="E25" s="135"/>
      <c r="F25" s="135"/>
      <c r="G25" s="136"/>
      <c r="H25" s="135"/>
      <c r="I25" s="136"/>
      <c r="J25" s="135"/>
      <c r="K25" s="135"/>
    </row>
    <row r="26" spans="1:11" ht="15.75" thickTop="1" thickBot="1" x14ac:dyDescent="0.25">
      <c r="A26" s="276" t="s">
        <v>162</v>
      </c>
      <c r="B26" s="181"/>
      <c r="C26" s="137">
        <f t="shared" ref="C26:K26" si="5">C24-C25</f>
        <v>0</v>
      </c>
      <c r="D26" s="137">
        <f t="shared" si="5"/>
        <v>0</v>
      </c>
      <c r="E26" s="137">
        <f t="shared" si="5"/>
        <v>0</v>
      </c>
      <c r="F26" s="137">
        <f t="shared" si="5"/>
        <v>0</v>
      </c>
      <c r="G26" s="137">
        <f t="shared" si="5"/>
        <v>0</v>
      </c>
      <c r="H26" s="137">
        <f t="shared" si="5"/>
        <v>0</v>
      </c>
      <c r="I26" s="137">
        <f t="shared" si="5"/>
        <v>0</v>
      </c>
      <c r="J26" s="137">
        <f t="shared" si="5"/>
        <v>0</v>
      </c>
      <c r="K26" s="137">
        <f t="shared" si="5"/>
        <v>0</v>
      </c>
    </row>
    <row r="27" spans="1:11" ht="37.5" customHeight="1" thickTop="1" thickBot="1" x14ac:dyDescent="0.25">
      <c r="A27" s="411" t="s">
        <v>163</v>
      </c>
      <c r="B27" s="412"/>
      <c r="C27" s="191">
        <f t="shared" ref="C27:K27" si="6">C23+C26</f>
        <v>50319</v>
      </c>
      <c r="D27" s="191">
        <f t="shared" si="6"/>
        <v>12775</v>
      </c>
      <c r="E27" s="191">
        <f t="shared" si="6"/>
        <v>25</v>
      </c>
      <c r="F27" s="191">
        <f t="shared" si="6"/>
        <v>63441</v>
      </c>
      <c r="G27" s="191">
        <f t="shared" si="6"/>
        <v>7574</v>
      </c>
      <c r="H27" s="191">
        <f t="shared" si="6"/>
        <v>-214778</v>
      </c>
      <c r="I27" s="191">
        <f t="shared" si="6"/>
        <v>6223</v>
      </c>
      <c r="J27" s="191">
        <f t="shared" si="6"/>
        <v>233</v>
      </c>
      <c r="K27" s="191">
        <f t="shared" si="6"/>
        <v>2087</v>
      </c>
    </row>
    <row r="28" spans="1:11" ht="12.75" thickTop="1" x14ac:dyDescent="0.2">
      <c r="A28" s="285" t="s">
        <v>197</v>
      </c>
      <c r="B28" s="178"/>
      <c r="C28" s="127">
        <v>326221</v>
      </c>
      <c r="D28" s="127">
        <v>37178</v>
      </c>
      <c r="E28" s="127">
        <v>41178</v>
      </c>
      <c r="F28" s="127">
        <v>125346</v>
      </c>
      <c r="G28" s="127">
        <v>48809</v>
      </c>
      <c r="H28" s="127">
        <v>269612</v>
      </c>
      <c r="I28" s="127">
        <v>315886</v>
      </c>
      <c r="J28" s="127">
        <v>11064</v>
      </c>
      <c r="K28" s="127">
        <v>21598</v>
      </c>
    </row>
    <row r="29" spans="1:11" ht="22.5" x14ac:dyDescent="0.2">
      <c r="A29" s="277" t="s">
        <v>49</v>
      </c>
      <c r="B29" s="48"/>
      <c r="C29" s="123"/>
      <c r="D29" s="123"/>
      <c r="E29" s="123"/>
      <c r="F29" s="123"/>
      <c r="G29" s="123"/>
      <c r="H29" s="123"/>
      <c r="I29" s="123"/>
      <c r="J29" s="123"/>
      <c r="K29" s="123"/>
    </row>
    <row r="30" spans="1:11" ht="14.1" customHeight="1" thickBot="1" x14ac:dyDescent="0.25">
      <c r="A30" s="182" t="s">
        <v>198</v>
      </c>
      <c r="B30" s="183"/>
      <c r="C30" s="138">
        <f t="shared" ref="C30:K30" si="7">SUM(C27:C29)</f>
        <v>376540</v>
      </c>
      <c r="D30" s="138">
        <f t="shared" si="7"/>
        <v>49953</v>
      </c>
      <c r="E30" s="138">
        <f t="shared" si="7"/>
        <v>41203</v>
      </c>
      <c r="F30" s="138">
        <f t="shared" si="7"/>
        <v>188787</v>
      </c>
      <c r="G30" s="138">
        <f t="shared" si="7"/>
        <v>56383</v>
      </c>
      <c r="H30" s="138">
        <f t="shared" si="7"/>
        <v>54834</v>
      </c>
      <c r="I30" s="138">
        <f t="shared" si="7"/>
        <v>322109</v>
      </c>
      <c r="J30" s="138">
        <f t="shared" si="7"/>
        <v>11297</v>
      </c>
      <c r="K30" s="138">
        <f t="shared" si="7"/>
        <v>23685</v>
      </c>
    </row>
    <row r="31" spans="1:11" ht="14.1" customHeight="1" thickTop="1" x14ac:dyDescent="0.2">
      <c r="A31" s="49"/>
    </row>
  </sheetData>
  <sheetProtection sheet="1" objects="1" scenarios="1"/>
  <mergeCells count="3">
    <mergeCell ref="A1:K1"/>
    <mergeCell ref="A2:K2"/>
    <mergeCell ref="A27:B27"/>
  </mergeCells>
  <printOptions headings="1"/>
  <pageMargins left="0" right="0" top="0.72" bottom="0.47" header="0.22" footer="0.17"/>
  <pageSetup scale="82" firstPageNumber="5" orientation="landscape" useFirstPageNumber="1" r:id="rId1"/>
  <headerFooter alignWithMargins="0">
    <oddHeader>&amp;L&amp;8Page &amp;P&amp;R&amp;8Page &amp;P</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71"/>
  <sheetViews>
    <sheetView showGridLines="0" workbookViewId="0">
      <selection activeCell="E7" sqref="E7:G7"/>
    </sheetView>
  </sheetViews>
  <sheetFormatPr defaultColWidth="9.140625" defaultRowHeight="12.75" x14ac:dyDescent="0.2"/>
  <cols>
    <col min="1" max="1" width="0.85546875" style="95" customWidth="1"/>
    <col min="2" max="2" width="13.5703125" style="95" customWidth="1"/>
    <col min="3" max="3" width="18.42578125" style="95" customWidth="1"/>
    <col min="4" max="4" width="7.42578125" style="95" customWidth="1"/>
    <col min="5" max="15" width="13.5703125" style="95" customWidth="1"/>
    <col min="16" max="16" width="2.5703125" style="95" customWidth="1"/>
    <col min="17" max="16384" width="9.140625" style="95"/>
  </cols>
  <sheetData>
    <row r="1" spans="1:13" ht="17.25" customHeight="1" x14ac:dyDescent="0.2">
      <c r="A1" s="410" t="s">
        <v>200</v>
      </c>
      <c r="B1" s="413"/>
      <c r="C1" s="414"/>
      <c r="D1" s="414"/>
      <c r="E1" s="414"/>
      <c r="F1" s="414"/>
      <c r="G1" s="414"/>
      <c r="H1" s="414"/>
      <c r="I1" s="414"/>
      <c r="J1" s="414"/>
      <c r="K1" s="414"/>
      <c r="L1" s="415"/>
      <c r="M1" s="415"/>
    </row>
    <row r="2" spans="1:13" s="94" customFormat="1" ht="24" customHeight="1" x14ac:dyDescent="0.2">
      <c r="A2" s="151"/>
    </row>
    <row r="3" spans="1:13" s="280" customFormat="1" x14ac:dyDescent="0.2">
      <c r="B3" s="237" t="s">
        <v>113</v>
      </c>
    </row>
    <row r="4" spans="1:13" ht="9.75" customHeight="1" x14ac:dyDescent="0.2"/>
    <row r="5" spans="1:13" ht="23.1" customHeight="1" x14ac:dyDescent="0.2">
      <c r="B5" s="421" t="s">
        <v>201</v>
      </c>
      <c r="C5" s="425"/>
      <c r="D5" s="425"/>
      <c r="E5" s="425"/>
      <c r="F5" s="425"/>
      <c r="G5" s="425"/>
      <c r="H5" s="425"/>
      <c r="I5" s="425"/>
      <c r="J5" s="425"/>
      <c r="K5" s="425"/>
      <c r="L5" s="425"/>
    </row>
    <row r="6" spans="1:13" ht="17.100000000000001" customHeight="1" x14ac:dyDescent="0.2">
      <c r="B6" s="419" t="str">
        <f>'ASA1'!C9</f>
        <v>South Fork CUSD 14</v>
      </c>
      <c r="C6" s="419"/>
      <c r="D6" s="96"/>
      <c r="E6" s="424" t="s">
        <v>209</v>
      </c>
      <c r="F6" s="424"/>
      <c r="G6" s="424"/>
      <c r="H6" s="97"/>
      <c r="I6" s="155"/>
      <c r="J6" s="97"/>
      <c r="K6" s="420"/>
      <c r="L6" s="420"/>
    </row>
    <row r="7" spans="1:13" ht="17.100000000000001" customHeight="1" x14ac:dyDescent="0.2">
      <c r="B7" s="98" t="s">
        <v>82</v>
      </c>
      <c r="C7" s="96"/>
      <c r="D7" s="96"/>
      <c r="E7" s="422" t="s">
        <v>83</v>
      </c>
      <c r="F7" s="423"/>
      <c r="G7" s="423"/>
      <c r="H7" s="96"/>
      <c r="I7" s="99" t="s">
        <v>84</v>
      </c>
      <c r="J7" s="96"/>
      <c r="K7" s="422" t="s">
        <v>85</v>
      </c>
      <c r="L7" s="423"/>
    </row>
    <row r="8" spans="1:13" x14ac:dyDescent="0.2">
      <c r="B8" s="421" t="s">
        <v>202</v>
      </c>
      <c r="C8" s="421"/>
      <c r="D8" s="421"/>
      <c r="E8" s="421"/>
      <c r="F8" s="421"/>
      <c r="G8" s="421"/>
      <c r="H8" s="421"/>
      <c r="I8" s="421"/>
      <c r="J8" s="421"/>
      <c r="K8" s="421"/>
      <c r="L8" s="421"/>
    </row>
    <row r="9" spans="1:13" ht="6" customHeight="1" x14ac:dyDescent="0.2">
      <c r="B9" s="100"/>
      <c r="C9" s="100"/>
    </row>
    <row r="10" spans="1:13" s="18" customFormat="1" ht="11.25" x14ac:dyDescent="0.2">
      <c r="B10" s="101" t="s">
        <v>92</v>
      </c>
      <c r="C10" s="102"/>
    </row>
    <row r="11" spans="1:13" ht="6" customHeight="1" x14ac:dyDescent="0.2">
      <c r="B11" s="103"/>
      <c r="C11" s="103"/>
    </row>
    <row r="12" spans="1:13" x14ac:dyDescent="0.2">
      <c r="B12" s="303" t="s">
        <v>203</v>
      </c>
      <c r="C12" s="103"/>
    </row>
    <row r="13" spans="1:13" s="18" customFormat="1" ht="33.75" x14ac:dyDescent="0.2">
      <c r="B13" s="104"/>
      <c r="C13" s="105"/>
      <c r="D13" s="105"/>
      <c r="E13" s="106" t="s">
        <v>10</v>
      </c>
      <c r="F13" s="106" t="s">
        <v>50</v>
      </c>
      <c r="G13" s="106" t="s">
        <v>27</v>
      </c>
      <c r="H13" s="106" t="s">
        <v>11</v>
      </c>
      <c r="I13" s="106" t="s">
        <v>81</v>
      </c>
      <c r="J13" s="106" t="s">
        <v>142</v>
      </c>
      <c r="K13" s="106" t="s">
        <v>41</v>
      </c>
      <c r="L13" s="106" t="s">
        <v>143</v>
      </c>
      <c r="M13" s="106" t="s">
        <v>42</v>
      </c>
    </row>
    <row r="14" spans="1:13" s="18" customFormat="1" ht="12" x14ac:dyDescent="0.2">
      <c r="B14" s="216" t="s">
        <v>21</v>
      </c>
      <c r="C14" s="217"/>
      <c r="D14" s="218">
        <v>1000</v>
      </c>
      <c r="E14" s="146">
        <f>('ASA3'!C7)</f>
        <v>519815</v>
      </c>
      <c r="F14" s="146">
        <f>('ASA3'!D7)</f>
        <v>94832</v>
      </c>
      <c r="G14" s="146">
        <f>('ASA3'!E7)</f>
        <v>142528</v>
      </c>
      <c r="H14" s="146">
        <f>('ASA3'!F7)</f>
        <v>65024</v>
      </c>
      <c r="I14" s="146">
        <f>('ASA3'!G7)</f>
        <v>49544</v>
      </c>
      <c r="J14" s="146">
        <f>('ASA3'!H7)</f>
        <v>154141</v>
      </c>
      <c r="K14" s="146">
        <f>('ASA3'!I7)</f>
        <v>6223</v>
      </c>
      <c r="L14" s="146">
        <f>('ASA3'!J7)</f>
        <v>37622</v>
      </c>
      <c r="M14" s="146">
        <f>('ASA3'!K7)</f>
        <v>12885</v>
      </c>
    </row>
    <row r="15" spans="1:13" s="18" customFormat="1" ht="21.75" customHeight="1" x14ac:dyDescent="0.2">
      <c r="B15" s="426" t="s">
        <v>164</v>
      </c>
      <c r="C15" s="399"/>
      <c r="D15" s="218">
        <v>2000</v>
      </c>
      <c r="E15" s="146">
        <f>('ASA3'!C8)</f>
        <v>0</v>
      </c>
      <c r="F15" s="146">
        <f>('ASA3'!D8)</f>
        <v>0</v>
      </c>
      <c r="G15" s="292"/>
      <c r="H15" s="146">
        <f>('ASA3'!F8)</f>
        <v>0</v>
      </c>
      <c r="I15" s="146">
        <f>('ASA3'!G8)</f>
        <v>0</v>
      </c>
      <c r="J15" s="292"/>
      <c r="K15" s="292"/>
      <c r="L15" s="292"/>
      <c r="M15" s="292"/>
    </row>
    <row r="16" spans="1:13" s="18" customFormat="1" ht="12" x14ac:dyDescent="0.2">
      <c r="B16" s="216" t="s">
        <v>22</v>
      </c>
      <c r="C16" s="217"/>
      <c r="D16" s="218">
        <v>3000</v>
      </c>
      <c r="E16" s="146">
        <f>('ASA3'!C9)</f>
        <v>1600414</v>
      </c>
      <c r="F16" s="146">
        <f>('ASA3'!D9)</f>
        <v>25000</v>
      </c>
      <c r="G16" s="146">
        <f>('ASA3'!E9)</f>
        <v>1700</v>
      </c>
      <c r="H16" s="146">
        <f>('ASA3'!F9)</f>
        <v>121161</v>
      </c>
      <c r="I16" s="146">
        <f>('ASA3'!G9)</f>
        <v>40000</v>
      </c>
      <c r="J16" s="146">
        <f>('ASA3'!H9)</f>
        <v>0</v>
      </c>
      <c r="K16" s="146">
        <f>('ASA3'!I9)</f>
        <v>0</v>
      </c>
      <c r="L16" s="146">
        <f>('ASA3'!J9)</f>
        <v>13000</v>
      </c>
      <c r="M16" s="146">
        <f>('ASA3'!K9)</f>
        <v>0</v>
      </c>
    </row>
    <row r="17" spans="2:13" s="18" customFormat="1" ht="12" x14ac:dyDescent="0.2">
      <c r="B17" s="216" t="s">
        <v>23</v>
      </c>
      <c r="C17" s="217"/>
      <c r="D17" s="218">
        <v>4000</v>
      </c>
      <c r="E17" s="146">
        <f>('ASA3'!C10)</f>
        <v>283858</v>
      </c>
      <c r="F17" s="146">
        <f>('ASA3'!D10)</f>
        <v>0</v>
      </c>
      <c r="G17" s="146">
        <f>('ASA3'!E10)</f>
        <v>0</v>
      </c>
      <c r="H17" s="146">
        <f>('ASA3'!F10)</f>
        <v>0</v>
      </c>
      <c r="I17" s="146">
        <f>('ASA3'!G10)</f>
        <v>0</v>
      </c>
      <c r="J17" s="146">
        <f>('ASA3'!H10)</f>
        <v>0</v>
      </c>
      <c r="K17" s="146">
        <f>('ASA3'!I10)</f>
        <v>0</v>
      </c>
      <c r="L17" s="146">
        <f>('ASA3'!J10)</f>
        <v>0</v>
      </c>
      <c r="M17" s="146">
        <f>('ASA3'!K10)</f>
        <v>0</v>
      </c>
    </row>
    <row r="18" spans="2:13" s="18" customFormat="1" ht="13.5" customHeight="1" thickBot="1" x14ac:dyDescent="0.25">
      <c r="B18" s="186" t="s">
        <v>122</v>
      </c>
      <c r="C18" s="187"/>
      <c r="D18" s="188"/>
      <c r="E18" s="146">
        <f>('ASA3'!C11)</f>
        <v>2404087</v>
      </c>
      <c r="F18" s="146">
        <f>('ASA3'!D11)</f>
        <v>119832</v>
      </c>
      <c r="G18" s="146">
        <f>('ASA3'!E11)</f>
        <v>144228</v>
      </c>
      <c r="H18" s="146">
        <f>('ASA3'!F11)</f>
        <v>186185</v>
      </c>
      <c r="I18" s="146">
        <f>('ASA3'!G11)</f>
        <v>89544</v>
      </c>
      <c r="J18" s="146">
        <f>('ASA3'!H11)</f>
        <v>154141</v>
      </c>
      <c r="K18" s="146">
        <f>('ASA3'!I11)</f>
        <v>6223</v>
      </c>
      <c r="L18" s="146">
        <f>('ASA3'!J11)</f>
        <v>50622</v>
      </c>
      <c r="M18" s="146">
        <f>('ASA3'!K11)</f>
        <v>12885</v>
      </c>
    </row>
    <row r="19" spans="2:13" s="18" customFormat="1" ht="15" customHeight="1" thickTop="1" thickBot="1" x14ac:dyDescent="0.25">
      <c r="B19" s="416" t="s">
        <v>124</v>
      </c>
      <c r="C19" s="417"/>
      <c r="D19" s="418"/>
      <c r="E19" s="293">
        <f>'ASA3'!C20</f>
        <v>2353768</v>
      </c>
      <c r="F19" s="293">
        <f>'ASA3'!D20</f>
        <v>107057</v>
      </c>
      <c r="G19" s="293">
        <f>'ASA3'!E20</f>
        <v>144203</v>
      </c>
      <c r="H19" s="293">
        <f>'ASA3'!F20</f>
        <v>122744</v>
      </c>
      <c r="I19" s="293">
        <f>'ASA3'!G20</f>
        <v>81970</v>
      </c>
      <c r="J19" s="293">
        <f>'ASA3'!H20</f>
        <v>368919</v>
      </c>
      <c r="K19" s="294"/>
      <c r="L19" s="293">
        <f>'ASA3'!J20</f>
        <v>50389</v>
      </c>
      <c r="M19" s="293">
        <f>'ASA3'!K20</f>
        <v>10798</v>
      </c>
    </row>
    <row r="20" spans="2:13" s="18" customFormat="1" thickTop="1" x14ac:dyDescent="0.2">
      <c r="B20" s="184" t="s">
        <v>165</v>
      </c>
      <c r="C20" s="185"/>
      <c r="D20" s="107"/>
      <c r="E20" s="147">
        <f>'ASA3'!C26</f>
        <v>0</v>
      </c>
      <c r="F20" s="147">
        <f>'ASA3'!D26</f>
        <v>0</v>
      </c>
      <c r="G20" s="147">
        <f>'ASA3'!E26</f>
        <v>0</v>
      </c>
      <c r="H20" s="147">
        <f>'ASA3'!F26</f>
        <v>0</v>
      </c>
      <c r="I20" s="147">
        <f>'ASA3'!G26</f>
        <v>0</v>
      </c>
      <c r="J20" s="147">
        <f>'ASA3'!H26</f>
        <v>0</v>
      </c>
      <c r="K20" s="147">
        <f>'ASA3'!I26</f>
        <v>0</v>
      </c>
      <c r="L20" s="147">
        <f>'ASA3'!J26</f>
        <v>0</v>
      </c>
      <c r="M20" s="147">
        <f>'ASA3'!K26</f>
        <v>0</v>
      </c>
    </row>
    <row r="21" spans="2:13" s="18" customFormat="1" ht="13.5" customHeight="1" thickBot="1" x14ac:dyDescent="0.25">
      <c r="B21" s="190" t="str">
        <f>'ASA3'!A28</f>
        <v>Beginning Fund Balances - July 1, 2014</v>
      </c>
      <c r="C21" s="187"/>
      <c r="D21" s="188"/>
      <c r="E21" s="148">
        <f>'ASA3'!C28</f>
        <v>326221</v>
      </c>
      <c r="F21" s="148">
        <f>'ASA3'!D28</f>
        <v>37178</v>
      </c>
      <c r="G21" s="148">
        <f>'ASA3'!E28</f>
        <v>41178</v>
      </c>
      <c r="H21" s="148">
        <f>'ASA3'!F28</f>
        <v>125346</v>
      </c>
      <c r="I21" s="148">
        <f>'ASA3'!G28</f>
        <v>48809</v>
      </c>
      <c r="J21" s="148">
        <f>'ASA3'!H28</f>
        <v>269612</v>
      </c>
      <c r="K21" s="148">
        <f>'ASA3'!I28</f>
        <v>315886</v>
      </c>
      <c r="L21" s="148">
        <f>'ASA3'!J28</f>
        <v>11064</v>
      </c>
      <c r="M21" s="148">
        <f>'ASA3'!K28</f>
        <v>21598</v>
      </c>
    </row>
    <row r="22" spans="2:13" s="18" customFormat="1" thickTop="1" x14ac:dyDescent="0.2">
      <c r="B22" s="184" t="s">
        <v>100</v>
      </c>
      <c r="C22" s="185"/>
      <c r="D22" s="189"/>
      <c r="E22" s="148">
        <f>'ASA3'!C29</f>
        <v>0</v>
      </c>
      <c r="F22" s="148">
        <f>'ASA3'!D29</f>
        <v>0</v>
      </c>
      <c r="G22" s="148">
        <f>'ASA3'!E29</f>
        <v>0</v>
      </c>
      <c r="H22" s="148">
        <f>'ASA3'!F29</f>
        <v>0</v>
      </c>
      <c r="I22" s="148">
        <f>'ASA3'!G29</f>
        <v>0</v>
      </c>
      <c r="J22" s="148">
        <f>'ASA3'!H29</f>
        <v>0</v>
      </c>
      <c r="K22" s="148">
        <f>'ASA3'!I29</f>
        <v>0</v>
      </c>
      <c r="L22" s="148">
        <f>'ASA3'!J29</f>
        <v>0</v>
      </c>
      <c r="M22" s="148">
        <f>'ASA3'!K29</f>
        <v>0</v>
      </c>
    </row>
    <row r="23" spans="2:13" s="18" customFormat="1" ht="13.5" customHeight="1" thickBot="1" x14ac:dyDescent="0.25">
      <c r="B23" s="190" t="str">
        <f>'ASA3'!A30</f>
        <v>Ending Fund Balances June 30, 2015</v>
      </c>
      <c r="C23" s="187"/>
      <c r="D23" s="188"/>
      <c r="E23" s="149">
        <f>SUM(E18,E20,E21,E22)-E19</f>
        <v>376540</v>
      </c>
      <c r="F23" s="149">
        <f>'ASA3'!D30</f>
        <v>49953</v>
      </c>
      <c r="G23" s="149">
        <f>'ASA3'!E30</f>
        <v>41203</v>
      </c>
      <c r="H23" s="149">
        <f>'ASA3'!F30</f>
        <v>188787</v>
      </c>
      <c r="I23" s="149">
        <f>'ASA3'!G30</f>
        <v>56383</v>
      </c>
      <c r="J23" s="149">
        <f>'ASA3'!H30</f>
        <v>54834</v>
      </c>
      <c r="K23" s="149">
        <f>'ASA3'!I30</f>
        <v>322109</v>
      </c>
      <c r="L23" s="149">
        <f>'ASA3'!J30</f>
        <v>11297</v>
      </c>
      <c r="M23" s="149">
        <f>'ASA3'!K30</f>
        <v>23685</v>
      </c>
    </row>
    <row r="24" spans="2:13" s="18" customFormat="1" ht="12" thickTop="1" x14ac:dyDescent="0.2">
      <c r="B24" s="8"/>
      <c r="C24" s="108"/>
      <c r="D24" s="109"/>
      <c r="E24" s="109"/>
      <c r="F24" s="109"/>
      <c r="G24" s="109"/>
      <c r="H24" s="109"/>
      <c r="I24" s="109"/>
      <c r="J24" s="109"/>
      <c r="K24" s="109"/>
      <c r="L24" s="109"/>
    </row>
    <row r="25" spans="2:13" s="18" customFormat="1" ht="11.25" x14ac:dyDescent="0.2"/>
    <row r="26" spans="2:13" s="18" customFormat="1" ht="6" customHeight="1" x14ac:dyDescent="0.2"/>
    <row r="27" spans="2:13" s="18" customFormat="1" ht="35.1" customHeight="1" x14ac:dyDescent="0.2"/>
    <row r="28" spans="2:13" ht="14.1" customHeight="1" x14ac:dyDescent="0.2"/>
    <row r="29" spans="2:13" s="18" customFormat="1" ht="11.25" x14ac:dyDescent="0.2"/>
    <row r="30" spans="2:13" s="18" customFormat="1" ht="12.2" customHeight="1" x14ac:dyDescent="0.2"/>
    <row r="31" spans="2:13" s="18" customFormat="1" ht="12.2" customHeight="1" x14ac:dyDescent="0.2"/>
    <row r="32" spans="2:13" s="18" customFormat="1" ht="12.2" customHeight="1" x14ac:dyDescent="0.2"/>
    <row r="33" spans="1:15" s="18" customFormat="1" ht="12.2" customHeight="1" x14ac:dyDescent="0.2"/>
    <row r="34" spans="1:15" s="18" customFormat="1" ht="12.2" customHeight="1" x14ac:dyDescent="0.2"/>
    <row r="35" spans="1:15" s="18" customFormat="1" ht="12.2" customHeight="1" x14ac:dyDescent="0.2"/>
    <row r="36" spans="1:15" s="18" customFormat="1" ht="12.2" customHeight="1" x14ac:dyDescent="0.2"/>
    <row r="37" spans="1:15" s="18" customFormat="1" ht="12.2" customHeight="1" x14ac:dyDescent="0.2"/>
    <row r="38" spans="1:15" s="18" customFormat="1" ht="12.2" customHeight="1" x14ac:dyDescent="0.2"/>
    <row r="39" spans="1:15" s="18" customFormat="1" ht="12.2" customHeight="1" x14ac:dyDescent="0.2"/>
    <row r="40" spans="1:15" s="18" customFormat="1" ht="12.2" customHeight="1" x14ac:dyDescent="0.2"/>
    <row r="41" spans="1:15" s="18" customFormat="1" ht="12.2" customHeight="1" x14ac:dyDescent="0.2"/>
    <row r="42" spans="1:15" ht="2.25" customHeight="1" x14ac:dyDescent="0.2">
      <c r="A42" s="110"/>
    </row>
    <row r="44" spans="1:15" s="111" customFormat="1" x14ac:dyDescent="0.2">
      <c r="N44" s="95"/>
      <c r="O44" s="95"/>
    </row>
    <row r="45" spans="1:15" s="18" customFormat="1" x14ac:dyDescent="0.2">
      <c r="B45" s="193"/>
      <c r="N45" s="95"/>
      <c r="O45" s="95"/>
    </row>
    <row r="46" spans="1:15" s="18" customFormat="1" ht="12.2" customHeight="1" x14ac:dyDescent="0.2">
      <c r="N46" s="95"/>
      <c r="O46" s="95"/>
    </row>
    <row r="47" spans="1:15" s="18" customFormat="1" ht="12.2" customHeight="1" x14ac:dyDescent="0.2">
      <c r="N47" s="95"/>
      <c r="O47" s="95"/>
    </row>
    <row r="48" spans="1:15" s="18" customFormat="1" ht="12.2" customHeight="1" x14ac:dyDescent="0.2">
      <c r="N48" s="95"/>
      <c r="O48" s="95"/>
    </row>
    <row r="49" spans="1:15" s="18" customFormat="1" ht="12.2" customHeight="1" x14ac:dyDescent="0.2">
      <c r="N49" s="95"/>
      <c r="O49" s="95"/>
    </row>
    <row r="50" spans="1:15" s="18" customFormat="1" ht="12.2" customHeight="1" x14ac:dyDescent="0.2">
      <c r="N50" s="95"/>
      <c r="O50" s="95"/>
    </row>
    <row r="51" spans="1:15" s="18" customFormat="1" ht="12.2" customHeight="1" x14ac:dyDescent="0.2">
      <c r="N51" s="95"/>
      <c r="O51" s="95"/>
    </row>
    <row r="52" spans="1:15" s="18" customFormat="1" ht="12.2" customHeight="1" x14ac:dyDescent="0.2">
      <c r="N52" s="95"/>
      <c r="O52" s="95"/>
    </row>
    <row r="53" spans="1:15" s="18" customFormat="1" ht="12.2" customHeight="1" x14ac:dyDescent="0.2">
      <c r="N53" s="95"/>
      <c r="O53" s="95"/>
    </row>
    <row r="54" spans="1:15" s="18" customFormat="1" ht="12.2" customHeight="1" x14ac:dyDescent="0.2">
      <c r="N54" s="95"/>
      <c r="O54" s="95"/>
    </row>
    <row r="55" spans="1:15" s="18" customFormat="1" ht="12.2" customHeight="1" x14ac:dyDescent="0.2">
      <c r="N55" s="95"/>
      <c r="O55" s="95"/>
    </row>
    <row r="56" spans="1:15" s="18" customFormat="1" ht="12.2" customHeight="1" x14ac:dyDescent="0.2">
      <c r="N56" s="95"/>
      <c r="O56" s="95"/>
    </row>
    <row r="57" spans="1:15" s="18" customFormat="1" ht="12.2" customHeight="1" x14ac:dyDescent="0.2">
      <c r="A57" s="112"/>
      <c r="N57" s="95"/>
      <c r="O57" s="95"/>
    </row>
    <row r="58" spans="1:15" ht="3.75" customHeight="1" x14ac:dyDescent="0.2"/>
    <row r="60" spans="1:15" x14ac:dyDescent="0.2">
      <c r="N60" s="110"/>
    </row>
    <row r="61" spans="1:15" x14ac:dyDescent="0.2">
      <c r="N61" s="110"/>
    </row>
    <row r="62" spans="1:15" x14ac:dyDescent="0.2">
      <c r="N62" s="110"/>
    </row>
    <row r="63" spans="1:15" x14ac:dyDescent="0.2">
      <c r="N63" s="110"/>
    </row>
    <row r="64" spans="1:15" x14ac:dyDescent="0.2">
      <c r="N64" s="110"/>
    </row>
    <row r="65" spans="14:14" x14ac:dyDescent="0.2">
      <c r="N65" s="110"/>
    </row>
    <row r="66" spans="14:14" x14ac:dyDescent="0.2">
      <c r="N66" s="110"/>
    </row>
    <row r="67" spans="14:14" x14ac:dyDescent="0.2">
      <c r="N67" s="110"/>
    </row>
    <row r="68" spans="14:14" x14ac:dyDescent="0.2">
      <c r="N68" s="110"/>
    </row>
    <row r="69" spans="14:14" x14ac:dyDescent="0.2">
      <c r="N69" s="110"/>
    </row>
    <row r="70" spans="14:14" x14ac:dyDescent="0.2">
      <c r="N70" s="110"/>
    </row>
    <row r="71" spans="14:14" x14ac:dyDescent="0.2">
      <c r="N71" s="110"/>
    </row>
  </sheetData>
  <sheetProtection sheet="1" objects="1" scenarios="1"/>
  <mergeCells count="10">
    <mergeCell ref="A1:M1"/>
    <mergeCell ref="B19:D19"/>
    <mergeCell ref="B6:C6"/>
    <mergeCell ref="K6:L6"/>
    <mergeCell ref="B8:L8"/>
    <mergeCell ref="K7:L7"/>
    <mergeCell ref="E6:G6"/>
    <mergeCell ref="E7:G7"/>
    <mergeCell ref="B5:L5"/>
    <mergeCell ref="B15:C15"/>
  </mergeCells>
  <phoneticPr fontId="2" type="noConversion"/>
  <printOptions headings="1"/>
  <pageMargins left="0.28999999999999998" right="0.18" top="0.72" bottom="0.25" header="0.22" footer="0.17"/>
  <pageSetup scale="80" firstPageNumber="5" orientation="landscape" useFirstPageNumber="1" r:id="rId1"/>
  <headerFooter alignWithMargins="0">
    <oddHeader>&amp;L&amp;8Page &amp;P&amp;R&amp;8Page &amp;P</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58"/>
  <sheetViews>
    <sheetView showGridLines="0" topLeftCell="A20" zoomScaleNormal="100" workbookViewId="0">
      <selection activeCell="B41" sqref="B41"/>
    </sheetView>
  </sheetViews>
  <sheetFormatPr defaultRowHeight="12.75" x14ac:dyDescent="0.2"/>
  <cols>
    <col min="1" max="1" width="3.140625" customWidth="1"/>
    <col min="2" max="6" width="30.5703125" customWidth="1"/>
    <col min="7" max="7" width="6" customWidth="1"/>
  </cols>
  <sheetData>
    <row r="1" spans="1:7" x14ac:dyDescent="0.2">
      <c r="A1" s="431" t="s">
        <v>173</v>
      </c>
      <c r="B1" s="431"/>
      <c r="C1" s="431"/>
      <c r="D1" s="431"/>
      <c r="E1" s="431"/>
      <c r="F1" s="431"/>
      <c r="G1" s="431"/>
    </row>
    <row r="2" spans="1:7" x14ac:dyDescent="0.2">
      <c r="A2" s="314"/>
      <c r="B2" s="314"/>
      <c r="C2" s="314"/>
      <c r="D2" s="314"/>
      <c r="E2" s="314"/>
      <c r="F2" s="314"/>
      <c r="G2" s="314"/>
    </row>
    <row r="3" spans="1:7" x14ac:dyDescent="0.2">
      <c r="A3" s="306"/>
      <c r="B3" s="315" t="s">
        <v>109</v>
      </c>
      <c r="C3" s="306"/>
      <c r="D3" s="306"/>
      <c r="E3" s="306"/>
      <c r="F3" s="316"/>
      <c r="G3" s="306"/>
    </row>
    <row r="4" spans="1:7" x14ac:dyDescent="0.2">
      <c r="A4" s="306"/>
      <c r="B4" s="315" t="s">
        <v>110</v>
      </c>
      <c r="C4" s="306"/>
      <c r="D4" s="306"/>
      <c r="E4" s="306"/>
      <c r="F4" s="316"/>
      <c r="G4" s="306"/>
    </row>
    <row r="5" spans="1:7" x14ac:dyDescent="0.2">
      <c r="A5" s="306"/>
      <c r="B5" s="317"/>
      <c r="C5" s="306"/>
      <c r="D5" s="306"/>
      <c r="E5" s="306"/>
      <c r="F5" s="316"/>
      <c r="G5" s="306"/>
    </row>
    <row r="6" spans="1:7" x14ac:dyDescent="0.2">
      <c r="A6" s="318"/>
      <c r="B6" s="319">
        <v>0</v>
      </c>
      <c r="C6" s="318"/>
      <c r="D6" s="318"/>
      <c r="E6" s="318"/>
      <c r="F6" s="320"/>
      <c r="G6" s="318"/>
    </row>
    <row r="7" spans="1:7" x14ac:dyDescent="0.2">
      <c r="A7" s="318"/>
      <c r="B7" s="321">
        <v>0</v>
      </c>
      <c r="C7" s="318"/>
      <c r="D7" s="318"/>
      <c r="E7" s="318"/>
      <c r="F7" s="320"/>
      <c r="G7" s="318"/>
    </row>
    <row r="8" spans="1:7" x14ac:dyDescent="0.2">
      <c r="A8" s="306"/>
      <c r="B8" s="317"/>
      <c r="C8" s="306"/>
      <c r="D8" s="306"/>
      <c r="E8" s="306"/>
      <c r="F8" s="316"/>
      <c r="G8" s="306"/>
    </row>
    <row r="9" spans="1:7" ht="13.5" thickBot="1" x14ac:dyDescent="0.25">
      <c r="A9" s="306"/>
      <c r="B9" s="427" t="s">
        <v>2</v>
      </c>
      <c r="C9" s="428"/>
      <c r="D9" s="428"/>
      <c r="E9" s="428"/>
      <c r="F9" s="428"/>
      <c r="G9" s="316"/>
    </row>
    <row r="10" spans="1:7" x14ac:dyDescent="0.2">
      <c r="A10" s="306"/>
      <c r="B10" s="322"/>
      <c r="C10" s="323"/>
      <c r="D10" s="324"/>
      <c r="E10" s="325"/>
      <c r="F10" s="324"/>
      <c r="G10" s="306"/>
    </row>
    <row r="11" spans="1:7" ht="13.5" thickBot="1" x14ac:dyDescent="0.25">
      <c r="A11" s="306"/>
      <c r="B11" s="326"/>
      <c r="C11" s="327"/>
      <c r="D11" s="328"/>
      <c r="E11" s="329"/>
      <c r="F11" s="330"/>
      <c r="G11" s="306"/>
    </row>
    <row r="12" spans="1:7" x14ac:dyDescent="0.2">
      <c r="A12" s="306"/>
      <c r="B12" s="331" t="s">
        <v>75</v>
      </c>
      <c r="C12" s="332" t="s">
        <v>9</v>
      </c>
      <c r="D12" s="333" t="s">
        <v>93</v>
      </c>
      <c r="E12" s="333" t="s">
        <v>94</v>
      </c>
      <c r="F12" s="334" t="s">
        <v>76</v>
      </c>
      <c r="G12" s="306"/>
    </row>
    <row r="13" spans="1:7" x14ac:dyDescent="0.2">
      <c r="A13" s="306"/>
      <c r="B13" s="335" t="s">
        <v>227</v>
      </c>
      <c r="C13" s="336" t="s">
        <v>213</v>
      </c>
      <c r="D13" s="337" t="s">
        <v>214</v>
      </c>
      <c r="E13" s="337" t="s">
        <v>219</v>
      </c>
      <c r="F13" s="337"/>
      <c r="G13" s="306"/>
    </row>
    <row r="14" spans="1:7" x14ac:dyDescent="0.2">
      <c r="A14" s="306"/>
      <c r="B14" s="338" t="s">
        <v>228</v>
      </c>
      <c r="C14" s="339" t="s">
        <v>215</v>
      </c>
      <c r="D14" s="337" t="s">
        <v>216</v>
      </c>
      <c r="E14" s="337" t="s">
        <v>224</v>
      </c>
      <c r="F14" s="337"/>
      <c r="G14" s="306"/>
    </row>
    <row r="15" spans="1:7" x14ac:dyDescent="0.2">
      <c r="A15" s="306"/>
      <c r="B15" s="338"/>
      <c r="C15" s="339" t="s">
        <v>217</v>
      </c>
      <c r="D15" s="337" t="s">
        <v>229</v>
      </c>
      <c r="E15" s="337"/>
      <c r="F15" s="337"/>
      <c r="G15" s="306"/>
    </row>
    <row r="16" spans="1:7" x14ac:dyDescent="0.2">
      <c r="A16" s="306"/>
      <c r="B16" s="338"/>
      <c r="C16" s="339" t="s">
        <v>220</v>
      </c>
      <c r="D16" s="337" t="s">
        <v>245</v>
      </c>
      <c r="E16" s="337"/>
      <c r="F16" s="337"/>
      <c r="G16" s="306"/>
    </row>
    <row r="17" spans="2:6" x14ac:dyDescent="0.2">
      <c r="B17" s="338"/>
      <c r="C17" s="339" t="s">
        <v>221</v>
      </c>
      <c r="D17" s="337" t="s">
        <v>249</v>
      </c>
      <c r="E17" s="337"/>
      <c r="F17" s="337"/>
    </row>
    <row r="18" spans="2:6" x14ac:dyDescent="0.2">
      <c r="B18" s="338"/>
      <c r="C18" s="339" t="s">
        <v>222</v>
      </c>
      <c r="D18" s="337" t="s">
        <v>256</v>
      </c>
      <c r="E18" s="337"/>
      <c r="F18" s="337"/>
    </row>
    <row r="19" spans="2:6" x14ac:dyDescent="0.2">
      <c r="B19" s="338"/>
      <c r="C19" s="339" t="s">
        <v>225</v>
      </c>
      <c r="D19" s="337"/>
      <c r="E19" s="337"/>
      <c r="F19" s="337"/>
    </row>
    <row r="20" spans="2:6" x14ac:dyDescent="0.2">
      <c r="B20" s="338"/>
      <c r="C20" s="339" t="s">
        <v>231</v>
      </c>
      <c r="D20" s="337"/>
      <c r="E20" s="337"/>
      <c r="F20" s="337"/>
    </row>
    <row r="21" spans="2:6" x14ac:dyDescent="0.2">
      <c r="B21" s="338"/>
      <c r="C21" s="339" t="s">
        <v>233</v>
      </c>
      <c r="D21" s="337"/>
      <c r="E21" s="337"/>
      <c r="F21" s="337"/>
    </row>
    <row r="22" spans="2:6" x14ac:dyDescent="0.2">
      <c r="B22" s="340"/>
      <c r="C22" s="336" t="s">
        <v>239</v>
      </c>
      <c r="D22" s="337"/>
      <c r="E22" s="337"/>
      <c r="F22" s="337"/>
    </row>
    <row r="23" spans="2:6" x14ac:dyDescent="0.2">
      <c r="B23" s="341"/>
      <c r="C23" s="342" t="s">
        <v>240</v>
      </c>
      <c r="D23" s="337"/>
      <c r="E23" s="337"/>
      <c r="F23" s="337"/>
    </row>
    <row r="24" spans="2:6" x14ac:dyDescent="0.2">
      <c r="B24" s="340"/>
      <c r="C24" s="336" t="s">
        <v>241</v>
      </c>
      <c r="D24" s="337"/>
      <c r="E24" s="337"/>
      <c r="F24" s="337"/>
    </row>
    <row r="25" spans="2:6" x14ac:dyDescent="0.2">
      <c r="B25" s="343"/>
      <c r="C25" s="344" t="s">
        <v>248</v>
      </c>
      <c r="D25" s="337"/>
      <c r="E25" s="337"/>
      <c r="F25" s="337"/>
    </row>
    <row r="26" spans="2:6" x14ac:dyDescent="0.2">
      <c r="B26" s="343"/>
      <c r="C26" s="344" t="s">
        <v>250</v>
      </c>
      <c r="D26" s="337"/>
      <c r="E26" s="337"/>
      <c r="F26" s="337"/>
    </row>
    <row r="27" spans="2:6" x14ac:dyDescent="0.2">
      <c r="B27" s="343"/>
      <c r="C27" s="344" t="s">
        <v>253</v>
      </c>
      <c r="D27" s="337"/>
      <c r="E27" s="337"/>
      <c r="F27" s="337"/>
    </row>
    <row r="28" spans="2:6" x14ac:dyDescent="0.2">
      <c r="B28" s="343"/>
      <c r="C28" s="344" t="s">
        <v>254</v>
      </c>
      <c r="D28" s="337"/>
      <c r="E28" s="337"/>
      <c r="F28" s="337"/>
    </row>
    <row r="29" spans="2:6" x14ac:dyDescent="0.2">
      <c r="B29" s="343"/>
      <c r="C29" s="344" t="s">
        <v>255</v>
      </c>
      <c r="D29" s="337"/>
      <c r="E29" s="337"/>
      <c r="F29" s="337"/>
    </row>
    <row r="30" spans="2:6" x14ac:dyDescent="0.2">
      <c r="B30" s="343"/>
      <c r="C30" s="344" t="s">
        <v>258</v>
      </c>
      <c r="D30" s="337"/>
      <c r="E30" s="337"/>
      <c r="F30" s="337"/>
    </row>
    <row r="31" spans="2:6" ht="13.5" thickBot="1" x14ac:dyDescent="0.25">
      <c r="B31" s="345"/>
      <c r="C31" s="346" t="s">
        <v>259</v>
      </c>
      <c r="D31" s="347"/>
      <c r="E31" s="347"/>
      <c r="F31" s="347"/>
    </row>
    <row r="32" spans="2:6" ht="13.5" thickTop="1" x14ac:dyDescent="0.2">
      <c r="B32" s="348"/>
      <c r="C32" s="339"/>
      <c r="D32" s="336"/>
      <c r="E32" s="336"/>
      <c r="F32" s="336"/>
    </row>
    <row r="33" spans="2:6" x14ac:dyDescent="0.2">
      <c r="B33" s="429" t="s">
        <v>8</v>
      </c>
      <c r="C33" s="430"/>
      <c r="D33" s="430"/>
      <c r="E33" s="430"/>
      <c r="F33" s="430"/>
    </row>
    <row r="34" spans="2:6" ht="13.5" thickBot="1" x14ac:dyDescent="0.25">
      <c r="B34" s="349"/>
      <c r="C34" s="350"/>
      <c r="D34" s="350"/>
      <c r="E34" s="350"/>
      <c r="F34" s="350"/>
    </row>
    <row r="35" spans="2:6" x14ac:dyDescent="0.2">
      <c r="B35" s="331" t="s">
        <v>75</v>
      </c>
      <c r="C35" s="334" t="s">
        <v>9</v>
      </c>
      <c r="D35" s="334" t="s">
        <v>77</v>
      </c>
      <c r="E35" s="334" t="s">
        <v>86</v>
      </c>
      <c r="F35" s="351"/>
    </row>
    <row r="36" spans="2:6" x14ac:dyDescent="0.2">
      <c r="B36" s="376" t="s">
        <v>232</v>
      </c>
      <c r="C36" s="353" t="s">
        <v>218</v>
      </c>
      <c r="D36" s="353" t="s">
        <v>223</v>
      </c>
      <c r="E36" s="353"/>
      <c r="F36" s="354"/>
    </row>
    <row r="37" spans="2:6" x14ac:dyDescent="0.2">
      <c r="B37" s="352" t="s">
        <v>379</v>
      </c>
      <c r="C37" s="356" t="s">
        <v>226</v>
      </c>
      <c r="D37" s="353"/>
      <c r="E37" s="353"/>
      <c r="F37" s="354"/>
    </row>
    <row r="38" spans="2:6" x14ac:dyDescent="0.2">
      <c r="B38" s="355" t="s">
        <v>380</v>
      </c>
      <c r="C38" s="356" t="s">
        <v>230</v>
      </c>
      <c r="D38" s="353"/>
      <c r="E38" s="353"/>
      <c r="F38" s="354"/>
    </row>
    <row r="39" spans="2:6" x14ac:dyDescent="0.2">
      <c r="B39" s="355" t="s">
        <v>381</v>
      </c>
      <c r="C39" s="356" t="s">
        <v>257</v>
      </c>
      <c r="D39" s="353"/>
      <c r="E39" s="353"/>
      <c r="F39" s="354"/>
    </row>
    <row r="40" spans="2:6" x14ac:dyDescent="0.2">
      <c r="B40" s="355" t="s">
        <v>382</v>
      </c>
      <c r="C40" s="356"/>
      <c r="D40" s="353"/>
      <c r="E40" s="353"/>
      <c r="F40" s="354"/>
    </row>
    <row r="41" spans="2:6" x14ac:dyDescent="0.2">
      <c r="B41" s="355" t="s">
        <v>378</v>
      </c>
      <c r="C41" s="356"/>
      <c r="D41" s="353"/>
      <c r="E41" s="353"/>
      <c r="F41" s="354"/>
    </row>
    <row r="42" spans="2:6" x14ac:dyDescent="0.2">
      <c r="B42" s="355" t="s">
        <v>234</v>
      </c>
      <c r="C42" s="356"/>
      <c r="D42" s="353"/>
      <c r="E42" s="353"/>
      <c r="F42" s="354"/>
    </row>
    <row r="43" spans="2:6" x14ac:dyDescent="0.2">
      <c r="B43" s="355" t="s">
        <v>235</v>
      </c>
      <c r="C43" s="356"/>
      <c r="D43" s="353"/>
      <c r="E43" s="353"/>
      <c r="F43" s="354"/>
    </row>
    <row r="44" spans="2:6" x14ac:dyDescent="0.2">
      <c r="B44" s="355" t="s">
        <v>236</v>
      </c>
      <c r="C44" s="356"/>
      <c r="D44" s="353"/>
      <c r="E44" s="353"/>
      <c r="F44" s="354"/>
    </row>
    <row r="45" spans="2:6" x14ac:dyDescent="0.2">
      <c r="B45" s="355" t="s">
        <v>237</v>
      </c>
      <c r="C45" s="356"/>
      <c r="D45" s="353"/>
      <c r="E45" s="353"/>
      <c r="F45" s="354"/>
    </row>
    <row r="46" spans="2:6" x14ac:dyDescent="0.2">
      <c r="B46" s="355" t="s">
        <v>238</v>
      </c>
      <c r="C46" s="356"/>
      <c r="D46" s="353"/>
      <c r="E46" s="353"/>
      <c r="F46" s="354"/>
    </row>
    <row r="47" spans="2:6" x14ac:dyDescent="0.2">
      <c r="B47" s="355" t="s">
        <v>242</v>
      </c>
      <c r="C47" s="356"/>
      <c r="D47" s="353"/>
      <c r="E47" s="353"/>
      <c r="F47" s="354"/>
    </row>
    <row r="48" spans="2:6" x14ac:dyDescent="0.2">
      <c r="B48" s="357" t="s">
        <v>243</v>
      </c>
      <c r="C48" s="356"/>
      <c r="D48" s="353"/>
      <c r="E48" s="353"/>
      <c r="F48" s="354"/>
    </row>
    <row r="49" spans="2:6" x14ac:dyDescent="0.2">
      <c r="B49" s="355" t="s">
        <v>244</v>
      </c>
      <c r="C49" s="353"/>
      <c r="D49" s="353"/>
      <c r="E49" s="353"/>
      <c r="F49" s="354"/>
    </row>
    <row r="50" spans="2:6" x14ac:dyDescent="0.2">
      <c r="B50" s="352" t="s">
        <v>246</v>
      </c>
      <c r="C50" s="359"/>
      <c r="D50" s="353"/>
      <c r="E50" s="353"/>
      <c r="F50" s="354"/>
    </row>
    <row r="51" spans="2:6" x14ac:dyDescent="0.2">
      <c r="B51" s="358" t="s">
        <v>247</v>
      </c>
      <c r="C51" s="353"/>
      <c r="D51" s="353"/>
      <c r="E51" s="353"/>
      <c r="F51" s="354"/>
    </row>
    <row r="52" spans="2:6" ht="13.5" thickBot="1" x14ac:dyDescent="0.25">
      <c r="B52" s="352" t="s">
        <v>251</v>
      </c>
      <c r="C52" s="361"/>
      <c r="D52" s="362"/>
      <c r="E52" s="362"/>
      <c r="F52" s="354"/>
    </row>
    <row r="53" spans="2:6" ht="14.25" thickTop="1" thickBot="1" x14ac:dyDescent="0.25">
      <c r="B53" s="360" t="s">
        <v>252</v>
      </c>
      <c r="C53" s="363"/>
      <c r="D53" s="364"/>
      <c r="E53" s="364"/>
      <c r="F53" s="365"/>
    </row>
    <row r="54" spans="2:6" ht="13.5" thickTop="1" x14ac:dyDescent="0.2">
      <c r="B54" s="363"/>
    </row>
    <row r="55" spans="2:6" x14ac:dyDescent="0.2">
      <c r="B55" s="377"/>
    </row>
    <row r="56" spans="2:6" x14ac:dyDescent="0.2">
      <c r="B56" s="377"/>
    </row>
    <row r="57" spans="2:6" x14ac:dyDescent="0.2">
      <c r="B57" s="377"/>
    </row>
    <row r="58" spans="2:6" x14ac:dyDescent="0.2">
      <c r="B58" s="377"/>
    </row>
  </sheetData>
  <sheetProtection insertRows="0" selectLockedCells="1"/>
  <mergeCells count="3">
    <mergeCell ref="B9:F9"/>
    <mergeCell ref="B33:F33"/>
    <mergeCell ref="A1:G1"/>
  </mergeCells>
  <phoneticPr fontId="2" type="noConversion"/>
  <printOptions headings="1" gridLinesSet="0"/>
  <pageMargins left="0" right="0" top="0.72" bottom="0.21" header="0.22" footer="0.17"/>
  <pageSetup scale="80" firstPageNumber="5" orientation="landscape" useFirstPageNumber="1" r:id="rId1"/>
  <headerFooter alignWithMargins="0">
    <oddHeader>&amp;L&amp;8Page &amp;P&amp;R&amp;8Page &amp;P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showGridLines="0" workbookViewId="0">
      <selection activeCell="I23" sqref="I23"/>
    </sheetView>
  </sheetViews>
  <sheetFormatPr defaultRowHeight="12.75" x14ac:dyDescent="0.2"/>
  <cols>
    <col min="1" max="1" width="30.5703125" customWidth="1"/>
    <col min="2" max="2" width="24.5703125" customWidth="1"/>
    <col min="4" max="4" width="30.5703125" customWidth="1"/>
    <col min="5" max="5" width="24.5703125" customWidth="1"/>
  </cols>
  <sheetData>
    <row r="1" spans="1:5" x14ac:dyDescent="0.2">
      <c r="A1" s="432" t="s">
        <v>101</v>
      </c>
      <c r="B1" s="433"/>
      <c r="C1" s="433"/>
      <c r="D1" s="433"/>
      <c r="E1" s="433"/>
    </row>
    <row r="2" spans="1:5" x14ac:dyDescent="0.2">
      <c r="A2" s="304"/>
      <c r="B2" s="305"/>
      <c r="C2" s="306"/>
      <c r="D2" s="306"/>
      <c r="E2" s="306"/>
    </row>
    <row r="6" spans="1:5" x14ac:dyDescent="0.2">
      <c r="A6" s="371" t="s">
        <v>95</v>
      </c>
      <c r="B6" s="368" t="s">
        <v>91</v>
      </c>
      <c r="C6" s="306"/>
      <c r="D6" s="307" t="s">
        <v>95</v>
      </c>
      <c r="E6" s="308" t="s">
        <v>91</v>
      </c>
    </row>
    <row r="7" spans="1:5" x14ac:dyDescent="0.2">
      <c r="A7" s="372" t="s">
        <v>321</v>
      </c>
      <c r="B7" s="369">
        <v>6810.49</v>
      </c>
      <c r="C7" s="309"/>
      <c r="D7" s="310" t="s">
        <v>346</v>
      </c>
      <c r="E7" s="311">
        <v>163219.19</v>
      </c>
    </row>
    <row r="8" spans="1:5" x14ac:dyDescent="0.2">
      <c r="A8" s="372" t="s">
        <v>322</v>
      </c>
      <c r="B8" s="369">
        <v>8957.52</v>
      </c>
      <c r="C8" s="309"/>
      <c r="D8" s="310" t="s">
        <v>347</v>
      </c>
      <c r="E8" s="311">
        <v>85320</v>
      </c>
    </row>
    <row r="9" spans="1:5" x14ac:dyDescent="0.2">
      <c r="A9" s="372" t="s">
        <v>323</v>
      </c>
      <c r="B9" s="369">
        <v>6936</v>
      </c>
      <c r="C9" s="309"/>
      <c r="D9" s="310" t="s">
        <v>348</v>
      </c>
      <c r="E9" s="311">
        <v>6606.27</v>
      </c>
    </row>
    <row r="10" spans="1:5" x14ac:dyDescent="0.2">
      <c r="A10" s="372" t="s">
        <v>324</v>
      </c>
      <c r="B10" s="369">
        <v>145050.59</v>
      </c>
      <c r="C10" s="309"/>
      <c r="D10" s="310" t="s">
        <v>349</v>
      </c>
      <c r="E10" s="311">
        <v>2629</v>
      </c>
    </row>
    <row r="11" spans="1:5" x14ac:dyDescent="0.2">
      <c r="A11" s="372" t="s">
        <v>325</v>
      </c>
      <c r="B11" s="369">
        <v>58882.5</v>
      </c>
      <c r="C11" s="309"/>
      <c r="D11" s="310" t="s">
        <v>350</v>
      </c>
      <c r="E11" s="311">
        <v>22681</v>
      </c>
    </row>
    <row r="12" spans="1:5" x14ac:dyDescent="0.2">
      <c r="A12" s="372" t="s">
        <v>326</v>
      </c>
      <c r="B12" s="369">
        <v>3100</v>
      </c>
      <c r="C12" s="309"/>
      <c r="D12" s="310" t="s">
        <v>351</v>
      </c>
      <c r="E12" s="311">
        <v>53804.71</v>
      </c>
    </row>
    <row r="13" spans="1:5" x14ac:dyDescent="0.2">
      <c r="A13" s="372" t="s">
        <v>327</v>
      </c>
      <c r="B13" s="369">
        <v>50214.92</v>
      </c>
      <c r="C13" s="309"/>
      <c r="D13" s="310" t="s">
        <v>352</v>
      </c>
      <c r="E13" s="311">
        <v>50558.67</v>
      </c>
    </row>
    <row r="14" spans="1:5" x14ac:dyDescent="0.2">
      <c r="A14" s="372" t="s">
        <v>328</v>
      </c>
      <c r="B14" s="369">
        <v>19900.650000000001</v>
      </c>
      <c r="C14" s="309"/>
      <c r="D14" s="310" t="s">
        <v>353</v>
      </c>
      <c r="E14" s="311">
        <v>2434.5</v>
      </c>
    </row>
    <row r="15" spans="1:5" x14ac:dyDescent="0.2">
      <c r="A15" s="372" t="s">
        <v>329</v>
      </c>
      <c r="B15" s="369">
        <v>3340</v>
      </c>
      <c r="C15" s="309"/>
      <c r="D15" s="310" t="s">
        <v>354</v>
      </c>
      <c r="E15" s="311">
        <v>7365.2</v>
      </c>
    </row>
    <row r="16" spans="1:5" x14ac:dyDescent="0.2">
      <c r="A16" s="372" t="s">
        <v>330</v>
      </c>
      <c r="B16" s="369">
        <v>23151.84</v>
      </c>
      <c r="C16" s="309"/>
      <c r="D16" s="310" t="s">
        <v>355</v>
      </c>
      <c r="E16" s="311">
        <v>3744.44</v>
      </c>
    </row>
    <row r="17" spans="1:5" x14ac:dyDescent="0.2">
      <c r="A17" s="372" t="s">
        <v>331</v>
      </c>
      <c r="B17" s="369">
        <v>6836.39</v>
      </c>
      <c r="C17" s="309"/>
      <c r="D17" s="310" t="s">
        <v>356</v>
      </c>
      <c r="E17" s="311">
        <v>6280</v>
      </c>
    </row>
    <row r="18" spans="1:5" x14ac:dyDescent="0.2">
      <c r="A18" s="372" t="s">
        <v>332</v>
      </c>
      <c r="B18" s="369">
        <v>267614.99</v>
      </c>
      <c r="C18" s="309"/>
      <c r="D18" s="310" t="s">
        <v>357</v>
      </c>
      <c r="E18" s="311">
        <v>2903.98</v>
      </c>
    </row>
    <row r="19" spans="1:5" x14ac:dyDescent="0.2">
      <c r="A19" s="372" t="s">
        <v>333</v>
      </c>
      <c r="B19" s="369">
        <v>2507.6799999999998</v>
      </c>
      <c r="C19" s="309"/>
      <c r="D19" s="310" t="s">
        <v>358</v>
      </c>
      <c r="E19" s="311">
        <v>7873.65</v>
      </c>
    </row>
    <row r="20" spans="1:5" x14ac:dyDescent="0.2">
      <c r="A20" s="372" t="s">
        <v>334</v>
      </c>
      <c r="B20" s="369">
        <v>5481.8</v>
      </c>
      <c r="C20" s="309"/>
      <c r="D20" s="310" t="s">
        <v>359</v>
      </c>
      <c r="E20" s="311">
        <v>139093.53</v>
      </c>
    </row>
    <row r="21" spans="1:5" x14ac:dyDescent="0.2">
      <c r="A21" s="372" t="s">
        <v>335</v>
      </c>
      <c r="B21" s="369">
        <v>3692.93</v>
      </c>
      <c r="C21" s="309"/>
      <c r="D21" s="310" t="s">
        <v>360</v>
      </c>
      <c r="E21" s="311">
        <v>40581.199999999997</v>
      </c>
    </row>
    <row r="22" spans="1:5" x14ac:dyDescent="0.2">
      <c r="A22" s="372" t="s">
        <v>336</v>
      </c>
      <c r="B22" s="369">
        <v>35756.160000000003</v>
      </c>
      <c r="C22" s="309"/>
      <c r="D22" s="310" t="s">
        <v>361</v>
      </c>
      <c r="E22" s="311">
        <v>39846.980000000003</v>
      </c>
    </row>
    <row r="23" spans="1:5" x14ac:dyDescent="0.2">
      <c r="A23" s="372" t="s">
        <v>337</v>
      </c>
      <c r="B23" s="369">
        <v>5346.38</v>
      </c>
      <c r="C23" s="309"/>
      <c r="D23" s="310" t="s">
        <v>362</v>
      </c>
      <c r="E23" s="311">
        <v>4350.5200000000004</v>
      </c>
    </row>
    <row r="24" spans="1:5" x14ac:dyDescent="0.2">
      <c r="A24" s="372" t="s">
        <v>338</v>
      </c>
      <c r="B24" s="369">
        <v>6372</v>
      </c>
      <c r="C24" s="309"/>
      <c r="D24" s="310" t="s">
        <v>363</v>
      </c>
      <c r="E24" s="311">
        <v>22204.799999999999</v>
      </c>
    </row>
    <row r="25" spans="1:5" x14ac:dyDescent="0.2">
      <c r="A25" s="372" t="s">
        <v>339</v>
      </c>
      <c r="B25" s="369">
        <v>60240.04</v>
      </c>
      <c r="C25" s="309"/>
      <c r="D25" s="310" t="s">
        <v>364</v>
      </c>
      <c r="E25" s="311">
        <v>30382.06</v>
      </c>
    </row>
    <row r="26" spans="1:5" x14ac:dyDescent="0.2">
      <c r="A26" s="372" t="s">
        <v>340</v>
      </c>
      <c r="B26" s="369">
        <v>2939.2</v>
      </c>
      <c r="C26" s="309"/>
      <c r="D26" s="310" t="s">
        <v>365</v>
      </c>
      <c r="E26" s="311">
        <v>3502.62</v>
      </c>
    </row>
    <row r="27" spans="1:5" x14ac:dyDescent="0.2">
      <c r="A27" s="372" t="s">
        <v>341</v>
      </c>
      <c r="B27" s="369">
        <v>7052.64</v>
      </c>
      <c r="C27" s="309"/>
      <c r="D27" s="310" t="s">
        <v>366</v>
      </c>
      <c r="E27" s="311">
        <v>3141.77</v>
      </c>
    </row>
    <row r="28" spans="1:5" x14ac:dyDescent="0.2">
      <c r="A28" s="372" t="s">
        <v>342</v>
      </c>
      <c r="B28" s="369">
        <v>14160</v>
      </c>
      <c r="C28" s="309"/>
      <c r="D28" s="310" t="s">
        <v>367</v>
      </c>
      <c r="E28" s="311">
        <v>2600</v>
      </c>
    </row>
    <row r="29" spans="1:5" x14ac:dyDescent="0.2">
      <c r="A29" s="372" t="s">
        <v>343</v>
      </c>
      <c r="B29" s="369">
        <v>114870</v>
      </c>
      <c r="C29" s="309"/>
      <c r="D29" s="310" t="s">
        <v>368</v>
      </c>
      <c r="E29" s="311">
        <v>3066</v>
      </c>
    </row>
    <row r="30" spans="1:5" x14ac:dyDescent="0.2">
      <c r="A30" s="372" t="s">
        <v>344</v>
      </c>
      <c r="B30" s="369">
        <v>194322.5</v>
      </c>
      <c r="C30" s="309"/>
      <c r="D30" s="310" t="s">
        <v>369</v>
      </c>
      <c r="E30" s="311">
        <v>14679</v>
      </c>
    </row>
    <row r="31" spans="1:5" x14ac:dyDescent="0.2">
      <c r="A31" s="373" t="s">
        <v>345</v>
      </c>
      <c r="B31" s="370">
        <v>11499.85</v>
      </c>
      <c r="C31" s="309"/>
      <c r="D31" s="378" t="s">
        <v>370</v>
      </c>
      <c r="E31" s="367">
        <v>9885.75</v>
      </c>
    </row>
    <row r="32" spans="1:5" x14ac:dyDescent="0.2">
      <c r="A32" s="306"/>
      <c r="B32" s="306"/>
      <c r="C32" s="306"/>
      <c r="D32" s="309" t="s">
        <v>371</v>
      </c>
      <c r="E32" s="309">
        <v>10095.68</v>
      </c>
    </row>
    <row r="33" spans="1:5" x14ac:dyDescent="0.2">
      <c r="A33" s="306"/>
      <c r="B33" s="306"/>
      <c r="C33" s="306"/>
      <c r="D33" s="309" t="s">
        <v>372</v>
      </c>
      <c r="E33" s="309">
        <v>21734.51</v>
      </c>
    </row>
    <row r="34" spans="1:5" x14ac:dyDescent="0.2">
      <c r="A34" s="306"/>
      <c r="B34" s="306"/>
      <c r="C34" s="306"/>
      <c r="D34" s="309" t="s">
        <v>373</v>
      </c>
      <c r="E34" s="309">
        <v>20506.900000000001</v>
      </c>
    </row>
    <row r="35" spans="1:5" x14ac:dyDescent="0.2">
      <c r="A35" s="306"/>
      <c r="B35" s="306"/>
      <c r="C35" s="306"/>
      <c r="D35" s="309" t="s">
        <v>374</v>
      </c>
      <c r="E35" s="309">
        <v>7040.5</v>
      </c>
    </row>
    <row r="36" spans="1:5" x14ac:dyDescent="0.2">
      <c r="A36" s="306"/>
      <c r="B36" s="306"/>
      <c r="C36" s="306"/>
      <c r="D36" s="309" t="s">
        <v>374</v>
      </c>
      <c r="E36" s="309">
        <v>114108.15</v>
      </c>
    </row>
    <row r="37" spans="1:5" x14ac:dyDescent="0.2">
      <c r="A37" s="306"/>
      <c r="B37" s="306"/>
      <c r="C37" s="306"/>
      <c r="D37" s="309" t="s">
        <v>375</v>
      </c>
      <c r="E37" s="309">
        <v>31562.87</v>
      </c>
    </row>
    <row r="38" spans="1:5" x14ac:dyDescent="0.2">
      <c r="A38" s="306"/>
      <c r="B38" s="306"/>
      <c r="C38" s="306"/>
      <c r="D38" s="309" t="s">
        <v>376</v>
      </c>
      <c r="E38" s="309">
        <v>26132</v>
      </c>
    </row>
    <row r="39" spans="1:5" x14ac:dyDescent="0.2">
      <c r="A39" s="306"/>
      <c r="B39" s="306"/>
      <c r="C39" s="306"/>
      <c r="D39" s="309" t="s">
        <v>377</v>
      </c>
      <c r="E39" s="309">
        <v>7936.56</v>
      </c>
    </row>
    <row r="40" spans="1:5" x14ac:dyDescent="0.2">
      <c r="A40" s="306"/>
      <c r="B40" s="306"/>
      <c r="C40" s="306"/>
      <c r="D40" s="312"/>
      <c r="E40" s="312"/>
    </row>
    <row r="41" spans="1:5" x14ac:dyDescent="0.2">
      <c r="A41" s="306"/>
      <c r="B41" s="306"/>
      <c r="C41" s="306"/>
      <c r="D41" s="312"/>
      <c r="E41" s="312"/>
    </row>
    <row r="42" spans="1:5" x14ac:dyDescent="0.2">
      <c r="A42" s="306"/>
      <c r="B42" s="306"/>
      <c r="C42" s="306"/>
      <c r="D42" s="312"/>
      <c r="E42" s="312"/>
    </row>
    <row r="43" spans="1:5" x14ac:dyDescent="0.2">
      <c r="A43" s="313"/>
      <c r="B43" s="306"/>
      <c r="C43" s="306"/>
      <c r="D43" s="312"/>
      <c r="E43" s="312"/>
    </row>
    <row r="44" spans="1:5" x14ac:dyDescent="0.2">
      <c r="D44" s="312"/>
      <c r="E44" s="312"/>
    </row>
    <row r="45" spans="1:5" x14ac:dyDescent="0.2">
      <c r="D45" s="312"/>
      <c r="E45" s="312"/>
    </row>
    <row r="46" spans="1:5" x14ac:dyDescent="0.2">
      <c r="D46" s="312"/>
      <c r="E46" s="312"/>
    </row>
    <row r="47" spans="1:5" x14ac:dyDescent="0.2">
      <c r="D47" s="312"/>
      <c r="E47" s="312"/>
    </row>
    <row r="48" spans="1:5" x14ac:dyDescent="0.2">
      <c r="D48" s="312"/>
      <c r="E48" s="312"/>
    </row>
    <row r="49" spans="4:5" x14ac:dyDescent="0.2">
      <c r="D49" s="312"/>
      <c r="E49" s="312"/>
    </row>
    <row r="50" spans="4:5" x14ac:dyDescent="0.2">
      <c r="D50" s="312"/>
      <c r="E50" s="312"/>
    </row>
    <row r="51" spans="4:5" x14ac:dyDescent="0.2">
      <c r="D51" s="312"/>
      <c r="E51" s="312"/>
    </row>
    <row r="52" spans="4:5" x14ac:dyDescent="0.2">
      <c r="D52" s="312"/>
      <c r="E52" s="312"/>
    </row>
    <row r="53" spans="4:5" x14ac:dyDescent="0.2">
      <c r="D53" s="312"/>
      <c r="E53" s="312"/>
    </row>
    <row r="54" spans="4:5" x14ac:dyDescent="0.2">
      <c r="D54" s="312"/>
      <c r="E54" s="312"/>
    </row>
    <row r="55" spans="4:5" x14ac:dyDescent="0.2">
      <c r="D55" s="312"/>
      <c r="E55" s="312"/>
    </row>
    <row r="56" spans="4:5" x14ac:dyDescent="0.2">
      <c r="D56" s="312"/>
      <c r="E56" s="312"/>
    </row>
    <row r="57" spans="4:5" x14ac:dyDescent="0.2">
      <c r="D57" s="312"/>
      <c r="E57" s="312"/>
    </row>
    <row r="58" spans="4:5" x14ac:dyDescent="0.2">
      <c r="D58" s="312"/>
      <c r="E58" s="312"/>
    </row>
    <row r="59" spans="4:5" x14ac:dyDescent="0.2">
      <c r="D59" s="312"/>
      <c r="E59" s="312"/>
    </row>
    <row r="60" spans="4:5" x14ac:dyDescent="0.2">
      <c r="D60" s="312"/>
      <c r="E60" s="312"/>
    </row>
    <row r="61" spans="4:5" x14ac:dyDescent="0.2">
      <c r="D61" s="312"/>
      <c r="E61" s="312"/>
    </row>
    <row r="62" spans="4:5" x14ac:dyDescent="0.2">
      <c r="D62" s="312"/>
      <c r="E62" s="312"/>
    </row>
    <row r="63" spans="4:5" x14ac:dyDescent="0.2">
      <c r="D63" s="312"/>
      <c r="E63" s="312"/>
    </row>
    <row r="64" spans="4:5" x14ac:dyDescent="0.2">
      <c r="D64" s="312"/>
      <c r="E64" s="312"/>
    </row>
    <row r="65" spans="4:5" x14ac:dyDescent="0.2">
      <c r="D65" s="312"/>
      <c r="E65" s="312"/>
    </row>
    <row r="66" spans="4:5" x14ac:dyDescent="0.2">
      <c r="D66" s="312"/>
      <c r="E66" s="312"/>
    </row>
    <row r="67" spans="4:5" x14ac:dyDescent="0.2">
      <c r="D67" s="312"/>
      <c r="E67" s="312"/>
    </row>
    <row r="68" spans="4:5" x14ac:dyDescent="0.2">
      <c r="D68" s="312"/>
      <c r="E68" s="312"/>
    </row>
    <row r="69" spans="4:5" x14ac:dyDescent="0.2">
      <c r="D69" s="312"/>
      <c r="E69" s="312"/>
    </row>
    <row r="70" spans="4:5" x14ac:dyDescent="0.2">
      <c r="D70" s="312"/>
      <c r="E70" s="312"/>
    </row>
    <row r="71" spans="4:5" x14ac:dyDescent="0.2">
      <c r="D71" s="312"/>
      <c r="E71" s="312"/>
    </row>
    <row r="72" spans="4:5" x14ac:dyDescent="0.2">
      <c r="D72" s="312"/>
      <c r="E72" s="312"/>
    </row>
    <row r="73" spans="4:5" x14ac:dyDescent="0.2">
      <c r="D73" s="312"/>
      <c r="E73" s="312"/>
    </row>
    <row r="74" spans="4:5" x14ac:dyDescent="0.2">
      <c r="D74" s="312"/>
      <c r="E74" s="312"/>
    </row>
    <row r="75" spans="4:5" x14ac:dyDescent="0.2">
      <c r="D75" s="312"/>
      <c r="E75" s="312"/>
    </row>
    <row r="76" spans="4:5" x14ac:dyDescent="0.2">
      <c r="D76" s="312"/>
      <c r="E76" s="312"/>
    </row>
    <row r="77" spans="4:5" x14ac:dyDescent="0.2">
      <c r="D77" s="312"/>
      <c r="E77" s="312"/>
    </row>
  </sheetData>
  <mergeCells count="1">
    <mergeCell ref="A1:E1"/>
  </mergeCells>
  <phoneticPr fontId="2" type="noConversion"/>
  <printOptions headings="1"/>
  <pageMargins left="0" right="0" top="0.72" bottom="0.21" header="0.22" footer="0.17"/>
  <pageSetup firstPageNumber="5" orientation="landscape" useFirstPageNumber="1" r:id="rId1"/>
  <headerFooter alignWithMargins="0">
    <oddHeader>&amp;L&amp;8Page &amp;P&amp;R&amp;8Page &amp;P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election activeCell="B25" sqref="B25"/>
    </sheetView>
  </sheetViews>
  <sheetFormatPr defaultColWidth="9.140625" defaultRowHeight="12.75" x14ac:dyDescent="0.2"/>
  <cols>
    <col min="1" max="1" width="1.42578125" style="82" customWidth="1"/>
    <col min="2" max="2" width="35.5703125" style="82" customWidth="1"/>
    <col min="3" max="3" width="23.5703125" style="82" customWidth="1"/>
    <col min="4" max="4" width="2.5703125" style="82" customWidth="1"/>
    <col min="5" max="5" width="35.5703125" style="82" customWidth="1"/>
    <col min="6" max="6" width="18.85546875" style="82" customWidth="1"/>
    <col min="7" max="16384" width="9.140625" style="82"/>
  </cols>
  <sheetData>
    <row r="1" spans="1:6" x14ac:dyDescent="0.2">
      <c r="A1" s="413" t="s">
        <v>174</v>
      </c>
      <c r="B1" s="413"/>
      <c r="C1" s="413"/>
      <c r="D1" s="413"/>
      <c r="E1" s="413"/>
      <c r="F1" s="413"/>
    </row>
    <row r="2" spans="1:6" x14ac:dyDescent="0.2">
      <c r="A2" s="281"/>
      <c r="B2" s="281"/>
      <c r="C2" s="281"/>
      <c r="D2" s="281"/>
      <c r="E2" s="281"/>
      <c r="F2" s="281"/>
    </row>
    <row r="3" spans="1:6" x14ac:dyDescent="0.2">
      <c r="B3" s="153" t="s">
        <v>105</v>
      </c>
    </row>
    <row r="4" spans="1:6" x14ac:dyDescent="0.2">
      <c r="B4" s="153" t="s">
        <v>106</v>
      </c>
    </row>
    <row r="5" spans="1:6" x14ac:dyDescent="0.2">
      <c r="B5" s="93"/>
    </row>
    <row r="6" spans="1:6" x14ac:dyDescent="0.2">
      <c r="B6" s="150" t="str">
        <f>'ASA1'!C9</f>
        <v>South Fork CUSD 14</v>
      </c>
    </row>
    <row r="7" spans="1:6" x14ac:dyDescent="0.2">
      <c r="B7" s="89" t="str">
        <f>'ASA1'!C10</f>
        <v>03-011-0140-24</v>
      </c>
    </row>
    <row r="8" spans="1:6" x14ac:dyDescent="0.2">
      <c r="B8" s="84"/>
    </row>
    <row r="9" spans="1:6" x14ac:dyDescent="0.2">
      <c r="B9" s="434" t="s">
        <v>104</v>
      </c>
      <c r="C9" s="435"/>
      <c r="D9" s="435"/>
      <c r="E9" s="435"/>
      <c r="F9" s="435"/>
    </row>
    <row r="10" spans="1:6" x14ac:dyDescent="0.2">
      <c r="B10" s="85"/>
      <c r="C10" s="83"/>
    </row>
    <row r="11" spans="1:6" x14ac:dyDescent="0.2">
      <c r="B11" s="371" t="s">
        <v>95</v>
      </c>
      <c r="C11" s="368" t="s">
        <v>91</v>
      </c>
      <c r="D11" s="88"/>
      <c r="E11" s="307" t="s">
        <v>95</v>
      </c>
      <c r="F11" s="308" t="s">
        <v>91</v>
      </c>
    </row>
    <row r="12" spans="1:6" s="90" customFormat="1" ht="14.85" customHeight="1" x14ac:dyDescent="0.2">
      <c r="B12" s="372" t="s">
        <v>291</v>
      </c>
      <c r="C12" s="369">
        <v>1584.75</v>
      </c>
      <c r="E12" s="348" t="s">
        <v>315</v>
      </c>
      <c r="F12" s="386">
        <v>1214</v>
      </c>
    </row>
    <row r="13" spans="1:6" s="90" customFormat="1" ht="14.85" customHeight="1" x14ac:dyDescent="0.2">
      <c r="B13" s="372" t="s">
        <v>292</v>
      </c>
      <c r="C13" s="369">
        <v>1480.07</v>
      </c>
      <c r="E13" s="310" t="s">
        <v>316</v>
      </c>
      <c r="F13" s="311">
        <v>1890</v>
      </c>
    </row>
    <row r="14" spans="1:6" s="90" customFormat="1" ht="14.85" customHeight="1" x14ac:dyDescent="0.2">
      <c r="B14" s="372" t="s">
        <v>293</v>
      </c>
      <c r="C14" s="369">
        <v>1053</v>
      </c>
      <c r="E14" s="310" t="s">
        <v>317</v>
      </c>
      <c r="F14" s="311">
        <v>1651.5</v>
      </c>
    </row>
    <row r="15" spans="1:6" s="90" customFormat="1" ht="14.85" customHeight="1" x14ac:dyDescent="0.2">
      <c r="B15" s="372" t="s">
        <v>319</v>
      </c>
      <c r="C15" s="369">
        <v>2100</v>
      </c>
      <c r="E15" s="310" t="s">
        <v>318</v>
      </c>
      <c r="F15" s="311">
        <v>2425</v>
      </c>
    </row>
    <row r="16" spans="1:6" s="90" customFormat="1" ht="14.85" customHeight="1" x14ac:dyDescent="0.2">
      <c r="B16" s="372" t="s">
        <v>294</v>
      </c>
      <c r="C16" s="369">
        <v>1663.65</v>
      </c>
      <c r="E16" s="310"/>
      <c r="F16" s="311"/>
    </row>
    <row r="17" spans="2:6" s="90" customFormat="1" ht="14.85" customHeight="1" x14ac:dyDescent="0.2">
      <c r="B17" s="372" t="s">
        <v>295</v>
      </c>
      <c r="C17" s="369">
        <v>2480.4</v>
      </c>
      <c r="E17" s="310"/>
      <c r="F17" s="311"/>
    </row>
    <row r="18" spans="2:6" s="90" customFormat="1" ht="14.85" customHeight="1" x14ac:dyDescent="0.2">
      <c r="B18" s="372" t="s">
        <v>296</v>
      </c>
      <c r="C18" s="369">
        <v>1123.3800000000001</v>
      </c>
      <c r="E18" s="310"/>
      <c r="F18" s="311"/>
    </row>
    <row r="19" spans="2:6" s="90" customFormat="1" ht="14.85" customHeight="1" x14ac:dyDescent="0.2">
      <c r="B19" s="372" t="s">
        <v>297</v>
      </c>
      <c r="C19" s="369">
        <v>1813</v>
      </c>
      <c r="E19" s="310"/>
      <c r="F19" s="311"/>
    </row>
    <row r="20" spans="2:6" s="90" customFormat="1" ht="14.85" customHeight="1" x14ac:dyDescent="0.2">
      <c r="B20" s="372" t="s">
        <v>298</v>
      </c>
      <c r="C20" s="369">
        <v>1026.75</v>
      </c>
      <c r="E20" s="310"/>
      <c r="F20" s="311"/>
    </row>
    <row r="21" spans="2:6" s="90" customFormat="1" ht="14.85" customHeight="1" x14ac:dyDescent="0.2">
      <c r="B21" s="372" t="s">
        <v>299</v>
      </c>
      <c r="C21" s="369">
        <v>2010</v>
      </c>
      <c r="E21" s="310"/>
      <c r="F21" s="311"/>
    </row>
    <row r="22" spans="2:6" s="90" customFormat="1" ht="14.85" customHeight="1" x14ac:dyDescent="0.2">
      <c r="B22" s="372" t="s">
        <v>300</v>
      </c>
      <c r="C22" s="369">
        <v>1020.47</v>
      </c>
      <c r="E22" s="310"/>
      <c r="F22" s="311"/>
    </row>
    <row r="23" spans="2:6" s="90" customFormat="1" ht="14.85" customHeight="1" x14ac:dyDescent="0.2">
      <c r="B23" s="372" t="s">
        <v>301</v>
      </c>
      <c r="C23" s="369">
        <v>2314</v>
      </c>
      <c r="E23" s="310"/>
      <c r="F23" s="311"/>
    </row>
    <row r="24" spans="2:6" s="90" customFormat="1" ht="14.85" customHeight="1" x14ac:dyDescent="0.2">
      <c r="B24" s="372" t="s">
        <v>320</v>
      </c>
      <c r="C24" s="369">
        <v>1023.52</v>
      </c>
      <c r="E24" s="310"/>
      <c r="F24" s="311"/>
    </row>
    <row r="25" spans="2:6" s="90" customFormat="1" ht="14.85" customHeight="1" x14ac:dyDescent="0.2">
      <c r="B25" s="372" t="s">
        <v>302</v>
      </c>
      <c r="C25" s="369">
        <v>1100</v>
      </c>
      <c r="E25" s="310"/>
      <c r="F25" s="311"/>
    </row>
    <row r="26" spans="2:6" s="90" customFormat="1" ht="14.85" customHeight="1" x14ac:dyDescent="0.2">
      <c r="B26" s="372" t="s">
        <v>303</v>
      </c>
      <c r="C26" s="369">
        <v>1906</v>
      </c>
      <c r="E26" s="310"/>
      <c r="F26" s="311"/>
    </row>
    <row r="27" spans="2:6" s="90" customFormat="1" ht="14.85" customHeight="1" x14ac:dyDescent="0.2">
      <c r="B27" s="372" t="s">
        <v>304</v>
      </c>
      <c r="C27" s="369">
        <v>1694.2</v>
      </c>
      <c r="E27" s="310"/>
      <c r="F27" s="311"/>
    </row>
    <row r="28" spans="2:6" s="90" customFormat="1" ht="14.85" customHeight="1" x14ac:dyDescent="0.2">
      <c r="B28" s="372" t="s">
        <v>305</v>
      </c>
      <c r="C28" s="369">
        <v>1261</v>
      </c>
      <c r="E28" s="310"/>
      <c r="F28" s="311"/>
    </row>
    <row r="29" spans="2:6" s="90" customFormat="1" ht="14.85" customHeight="1" x14ac:dyDescent="0.2">
      <c r="B29" s="372" t="s">
        <v>306</v>
      </c>
      <c r="C29" s="369">
        <v>1330</v>
      </c>
      <c r="E29" s="310"/>
      <c r="F29" s="311"/>
    </row>
    <row r="30" spans="2:6" s="90" customFormat="1" ht="14.85" customHeight="1" x14ac:dyDescent="0.2">
      <c r="B30" s="372" t="s">
        <v>307</v>
      </c>
      <c r="C30" s="369">
        <v>1496.6</v>
      </c>
      <c r="E30" s="310"/>
      <c r="F30" s="311"/>
    </row>
    <row r="31" spans="2:6" s="90" customFormat="1" ht="14.85" customHeight="1" x14ac:dyDescent="0.2">
      <c r="B31" s="372" t="s">
        <v>308</v>
      </c>
      <c r="C31" s="369">
        <v>1431</v>
      </c>
      <c r="E31" s="310"/>
      <c r="F31" s="311"/>
    </row>
    <row r="32" spans="2:6" s="90" customFormat="1" ht="14.85" customHeight="1" x14ac:dyDescent="0.2">
      <c r="B32" s="372" t="s">
        <v>309</v>
      </c>
      <c r="C32" s="369">
        <v>1603.8</v>
      </c>
      <c r="E32" s="310"/>
      <c r="F32" s="311"/>
    </row>
    <row r="33" spans="2:6" s="90" customFormat="1" ht="14.85" customHeight="1" x14ac:dyDescent="0.2">
      <c r="B33" s="372" t="s">
        <v>310</v>
      </c>
      <c r="C33" s="369">
        <v>1550</v>
      </c>
      <c r="E33" s="310"/>
      <c r="F33" s="311"/>
    </row>
    <row r="34" spans="2:6" s="90" customFormat="1" ht="14.85" customHeight="1" x14ac:dyDescent="0.2">
      <c r="B34" s="372" t="s">
        <v>311</v>
      </c>
      <c r="C34" s="369">
        <v>2467.4</v>
      </c>
      <c r="E34" s="310"/>
      <c r="F34" s="311"/>
    </row>
    <row r="35" spans="2:6" s="90" customFormat="1" ht="14.85" customHeight="1" x14ac:dyDescent="0.2">
      <c r="B35" s="372" t="s">
        <v>312</v>
      </c>
      <c r="C35" s="369">
        <v>1600</v>
      </c>
      <c r="E35" s="310"/>
      <c r="F35" s="311"/>
    </row>
    <row r="36" spans="2:6" s="90" customFormat="1" ht="11.25" x14ac:dyDescent="0.2">
      <c r="B36" s="372" t="s">
        <v>313</v>
      </c>
      <c r="C36" s="369">
        <v>2016.18</v>
      </c>
      <c r="E36" s="310"/>
      <c r="F36" s="311"/>
    </row>
    <row r="37" spans="2:6" x14ac:dyDescent="0.2">
      <c r="B37" s="384" t="s">
        <v>314</v>
      </c>
      <c r="C37" s="385">
        <v>1500</v>
      </c>
      <c r="E37" s="366"/>
      <c r="F37" s="367"/>
    </row>
    <row r="38" spans="2:6" x14ac:dyDescent="0.2">
      <c r="B38" s="90"/>
      <c r="C38" s="90"/>
    </row>
    <row r="49" spans="2:2" x14ac:dyDescent="0.2">
      <c r="B49" s="192"/>
    </row>
  </sheetData>
  <mergeCells count="2">
    <mergeCell ref="B9:F9"/>
    <mergeCell ref="A1:F1"/>
  </mergeCells>
  <phoneticPr fontId="2" type="noConversion"/>
  <printOptions headings="1"/>
  <pageMargins left="0.5" right="0" top="0.72" bottom="0.21" header="0.22" footer="0.17"/>
  <pageSetup firstPageNumber="5" orientation="landscape" useFirstPageNumber="1" r:id="rId1"/>
  <headerFooter alignWithMargins="0">
    <oddHeader>&amp;L&amp;8Page &amp;P&amp;R&amp;8Page &amp;P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48"/>
  <sheetViews>
    <sheetView showGridLines="0" workbookViewId="0">
      <selection activeCell="C22" sqref="C22"/>
    </sheetView>
  </sheetViews>
  <sheetFormatPr defaultColWidth="9.140625" defaultRowHeight="12.75" x14ac:dyDescent="0.2"/>
  <cols>
    <col min="1" max="1" width="1.42578125" style="82" customWidth="1"/>
    <col min="2" max="2" width="30.5703125" style="82" customWidth="1"/>
    <col min="3" max="3" width="24.85546875" style="82" customWidth="1"/>
    <col min="4" max="4" width="30.5703125" style="82" customWidth="1"/>
    <col min="5" max="5" width="24.5703125" style="82" customWidth="1"/>
    <col min="6" max="6" width="4.5703125" style="82" customWidth="1"/>
    <col min="7" max="16384" width="9.140625" style="82"/>
  </cols>
  <sheetData>
    <row r="1" spans="1:5" x14ac:dyDescent="0.2">
      <c r="A1" s="413" t="s">
        <v>175</v>
      </c>
      <c r="B1" s="413"/>
      <c r="C1" s="413"/>
      <c r="D1" s="413"/>
      <c r="E1" s="413"/>
    </row>
    <row r="3" spans="1:5" s="86" customFormat="1" x14ac:dyDescent="0.2">
      <c r="B3" s="153" t="s">
        <v>107</v>
      </c>
    </row>
    <row r="4" spans="1:5" s="86" customFormat="1" x14ac:dyDescent="0.2">
      <c r="B4" s="153" t="s">
        <v>108</v>
      </c>
    </row>
    <row r="5" spans="1:5" s="86" customFormat="1" x14ac:dyDescent="0.2">
      <c r="B5" s="153"/>
    </row>
    <row r="6" spans="1:5" x14ac:dyDescent="0.2">
      <c r="B6" s="150" t="str">
        <f>'ASA1'!C9</f>
        <v>South Fork CUSD 14</v>
      </c>
    </row>
    <row r="7" spans="1:5" x14ac:dyDescent="0.2">
      <c r="B7" s="87" t="str">
        <f>'ASA1'!C10</f>
        <v>03-011-0140-24</v>
      </c>
    </row>
    <row r="8" spans="1:5" x14ac:dyDescent="0.2">
      <c r="B8" s="87"/>
    </row>
    <row r="9" spans="1:5" x14ac:dyDescent="0.2">
      <c r="B9" s="434" t="s">
        <v>102</v>
      </c>
      <c r="C9" s="435"/>
      <c r="D9" s="435"/>
      <c r="E9" s="435"/>
    </row>
    <row r="10" spans="1:5" x14ac:dyDescent="0.2">
      <c r="B10" s="85"/>
      <c r="C10" s="83"/>
    </row>
    <row r="11" spans="1:5" x14ac:dyDescent="0.2">
      <c r="B11" s="307" t="s">
        <v>95</v>
      </c>
      <c r="C11" s="308" t="s">
        <v>91</v>
      </c>
      <c r="D11" s="307" t="s">
        <v>95</v>
      </c>
      <c r="E11" s="308" t="s">
        <v>91</v>
      </c>
    </row>
    <row r="12" spans="1:5" s="90" customFormat="1" ht="14.85" customHeight="1" x14ac:dyDescent="0.2">
      <c r="B12" s="310" t="s">
        <v>260</v>
      </c>
      <c r="C12" s="379">
        <v>605</v>
      </c>
      <c r="D12" s="381" t="s">
        <v>284</v>
      </c>
      <c r="E12" s="380">
        <v>747</v>
      </c>
    </row>
    <row r="13" spans="1:5" s="90" customFormat="1" ht="14.85" customHeight="1" x14ac:dyDescent="0.2">
      <c r="B13" s="310" t="s">
        <v>261</v>
      </c>
      <c r="C13" s="311">
        <v>588</v>
      </c>
      <c r="D13" s="310" t="s">
        <v>285</v>
      </c>
      <c r="E13" s="311">
        <v>573</v>
      </c>
    </row>
    <row r="14" spans="1:5" s="90" customFormat="1" ht="14.85" customHeight="1" x14ac:dyDescent="0.2">
      <c r="B14" s="310" t="s">
        <v>290</v>
      </c>
      <c r="C14" s="311">
        <v>600</v>
      </c>
      <c r="D14" s="310" t="s">
        <v>286</v>
      </c>
      <c r="E14" s="311">
        <v>544</v>
      </c>
    </row>
    <row r="15" spans="1:5" s="90" customFormat="1" ht="14.85" customHeight="1" x14ac:dyDescent="0.2">
      <c r="B15" s="310" t="s">
        <v>262</v>
      </c>
      <c r="C15" s="311">
        <v>778</v>
      </c>
      <c r="D15" s="310" t="s">
        <v>287</v>
      </c>
      <c r="E15" s="311">
        <v>825</v>
      </c>
    </row>
    <row r="16" spans="1:5" s="90" customFormat="1" ht="14.85" customHeight="1" x14ac:dyDescent="0.2">
      <c r="B16" s="310" t="s">
        <v>263</v>
      </c>
      <c r="C16" s="311">
        <v>934</v>
      </c>
      <c r="D16" s="310" t="s">
        <v>288</v>
      </c>
      <c r="E16" s="311">
        <v>956</v>
      </c>
    </row>
    <row r="17" spans="2:5" s="90" customFormat="1" ht="14.85" customHeight="1" x14ac:dyDescent="0.2">
      <c r="B17" s="310" t="s">
        <v>264</v>
      </c>
      <c r="C17" s="311">
        <v>895</v>
      </c>
      <c r="D17" s="310" t="s">
        <v>289</v>
      </c>
      <c r="E17" s="311">
        <v>600</v>
      </c>
    </row>
    <row r="18" spans="2:5" s="90" customFormat="1" ht="14.85" customHeight="1" x14ac:dyDescent="0.2">
      <c r="B18" s="310" t="s">
        <v>265</v>
      </c>
      <c r="C18" s="311">
        <v>500</v>
      </c>
      <c r="D18" s="310"/>
      <c r="E18" s="311"/>
    </row>
    <row r="19" spans="2:5" s="90" customFormat="1" ht="14.85" customHeight="1" x14ac:dyDescent="0.2">
      <c r="B19" s="310" t="s">
        <v>266</v>
      </c>
      <c r="C19" s="311">
        <v>848</v>
      </c>
      <c r="D19" s="310"/>
      <c r="E19" s="311"/>
    </row>
    <row r="20" spans="2:5" s="90" customFormat="1" ht="14.85" customHeight="1" x14ac:dyDescent="0.2">
      <c r="B20" s="310" t="s">
        <v>267</v>
      </c>
      <c r="C20" s="311">
        <v>863</v>
      </c>
      <c r="D20" s="310"/>
      <c r="E20" s="311"/>
    </row>
    <row r="21" spans="2:5" s="90" customFormat="1" ht="14.85" customHeight="1" x14ac:dyDescent="0.2">
      <c r="B21" s="310" t="s">
        <v>268</v>
      </c>
      <c r="C21" s="311">
        <v>513</v>
      </c>
      <c r="D21" s="310"/>
      <c r="E21" s="311"/>
    </row>
    <row r="22" spans="2:5" s="90" customFormat="1" ht="14.85" customHeight="1" x14ac:dyDescent="0.2">
      <c r="B22" s="310" t="s">
        <v>269</v>
      </c>
      <c r="C22" s="311">
        <v>590</v>
      </c>
      <c r="D22" s="310"/>
      <c r="E22" s="311"/>
    </row>
    <row r="23" spans="2:5" s="90" customFormat="1" ht="14.85" customHeight="1" x14ac:dyDescent="0.2">
      <c r="B23" s="310" t="s">
        <v>270</v>
      </c>
      <c r="C23" s="311">
        <v>552</v>
      </c>
      <c r="D23" s="310"/>
      <c r="E23" s="311"/>
    </row>
    <row r="24" spans="2:5" s="90" customFormat="1" ht="14.85" customHeight="1" x14ac:dyDescent="0.2">
      <c r="B24" s="310" t="s">
        <v>271</v>
      </c>
      <c r="C24" s="311">
        <v>570</v>
      </c>
      <c r="D24" s="310"/>
      <c r="E24" s="311"/>
    </row>
    <row r="25" spans="2:5" s="90" customFormat="1" ht="14.85" customHeight="1" x14ac:dyDescent="0.2">
      <c r="B25" s="310" t="s">
        <v>272</v>
      </c>
      <c r="C25" s="311">
        <v>510</v>
      </c>
      <c r="D25" s="310"/>
      <c r="E25" s="311"/>
    </row>
    <row r="26" spans="2:5" s="90" customFormat="1" ht="14.85" customHeight="1" x14ac:dyDescent="0.2">
      <c r="B26" s="310" t="s">
        <v>273</v>
      </c>
      <c r="C26" s="311">
        <v>533</v>
      </c>
      <c r="D26" s="310"/>
      <c r="E26" s="311"/>
    </row>
    <row r="27" spans="2:5" s="90" customFormat="1" ht="14.85" customHeight="1" x14ac:dyDescent="0.2">
      <c r="B27" s="310" t="s">
        <v>274</v>
      </c>
      <c r="C27" s="311">
        <v>652</v>
      </c>
      <c r="D27" s="310"/>
      <c r="E27" s="311"/>
    </row>
    <row r="28" spans="2:5" s="90" customFormat="1" ht="14.85" customHeight="1" x14ac:dyDescent="0.2">
      <c r="B28" s="310" t="s">
        <v>275</v>
      </c>
      <c r="C28" s="311">
        <v>540</v>
      </c>
      <c r="D28" s="310"/>
      <c r="E28" s="311"/>
    </row>
    <row r="29" spans="2:5" s="90" customFormat="1" ht="14.85" customHeight="1" x14ac:dyDescent="0.2">
      <c r="B29" s="310" t="s">
        <v>276</v>
      </c>
      <c r="C29" s="311">
        <v>857</v>
      </c>
      <c r="D29" s="310"/>
      <c r="E29" s="311"/>
    </row>
    <row r="30" spans="2:5" s="90" customFormat="1" ht="14.85" customHeight="1" x14ac:dyDescent="0.2">
      <c r="B30" s="310" t="s">
        <v>277</v>
      </c>
      <c r="C30" s="311">
        <v>768</v>
      </c>
      <c r="D30" s="310"/>
      <c r="E30" s="311"/>
    </row>
    <row r="31" spans="2:5" s="90" customFormat="1" ht="14.85" customHeight="1" x14ac:dyDescent="0.2">
      <c r="B31" s="310" t="s">
        <v>278</v>
      </c>
      <c r="C31" s="311">
        <v>600</v>
      </c>
      <c r="D31" s="310"/>
      <c r="E31" s="311"/>
    </row>
    <row r="32" spans="2:5" s="90" customFormat="1" ht="14.85" customHeight="1" x14ac:dyDescent="0.2">
      <c r="B32" s="310" t="s">
        <v>279</v>
      </c>
      <c r="C32" s="311">
        <v>689</v>
      </c>
      <c r="D32" s="310"/>
      <c r="E32" s="311"/>
    </row>
    <row r="33" spans="2:5" s="90" customFormat="1" ht="14.85" customHeight="1" x14ac:dyDescent="0.2">
      <c r="B33" s="310" t="s">
        <v>280</v>
      </c>
      <c r="C33" s="311">
        <v>647</v>
      </c>
      <c r="D33" s="310"/>
      <c r="E33" s="311"/>
    </row>
    <row r="34" spans="2:5" s="90" customFormat="1" ht="14.85" customHeight="1" x14ac:dyDescent="0.2">
      <c r="B34" s="310" t="s">
        <v>281</v>
      </c>
      <c r="C34" s="311">
        <v>544</v>
      </c>
      <c r="D34" s="310"/>
      <c r="E34" s="311"/>
    </row>
    <row r="35" spans="2:5" s="90" customFormat="1" ht="14.85" customHeight="1" x14ac:dyDescent="0.2">
      <c r="B35" s="310" t="s">
        <v>282</v>
      </c>
      <c r="C35" s="311">
        <v>594</v>
      </c>
      <c r="D35" s="310"/>
      <c r="E35" s="311"/>
    </row>
    <row r="36" spans="2:5" s="90" customFormat="1" ht="11.25" x14ac:dyDescent="0.2">
      <c r="B36" s="382" t="s">
        <v>283</v>
      </c>
      <c r="C36" s="383">
        <v>581</v>
      </c>
      <c r="D36" s="310"/>
      <c r="E36" s="311"/>
    </row>
    <row r="37" spans="2:5" x14ac:dyDescent="0.2">
      <c r="B37" s="90"/>
      <c r="C37" s="90"/>
      <c r="D37" s="366"/>
      <c r="E37" s="367"/>
    </row>
    <row r="48" spans="2:5" x14ac:dyDescent="0.2">
      <c r="B48" s="192"/>
    </row>
  </sheetData>
  <sheetProtection insertRows="0" selectLockedCells="1"/>
  <mergeCells count="2">
    <mergeCell ref="B9:E9"/>
    <mergeCell ref="A1:E1"/>
  </mergeCells>
  <phoneticPr fontId="2" type="noConversion"/>
  <printOptions headings="1" gridLinesSet="0"/>
  <pageMargins left="0.25" right="0" top="0.72" bottom="0.21" header="0.22" footer="0.17"/>
  <pageSetup firstPageNumber="5" orientation="landscape" useFirstPageNumber="1" r:id="rId1"/>
  <headerFooter alignWithMargins="0">
    <oddHeader>&amp;L&amp;8Page &amp;P&amp;R&amp;8Page &amp;P</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D24"/>
  <sheetViews>
    <sheetView showGridLines="0" zoomScaleNormal="100" workbookViewId="0">
      <selection activeCell="B23" sqref="B23"/>
    </sheetView>
  </sheetViews>
  <sheetFormatPr defaultColWidth="9.140625" defaultRowHeight="12.75" x14ac:dyDescent="0.2"/>
  <cols>
    <col min="1" max="1" width="84.5703125" style="240" customWidth="1"/>
    <col min="2" max="2" width="31.5703125" style="239" customWidth="1"/>
    <col min="3" max="4" width="7.5703125" style="239" customWidth="1"/>
    <col min="5" max="16384" width="9.140625" style="239"/>
  </cols>
  <sheetData>
    <row r="1" spans="1:4" x14ac:dyDescent="0.2">
      <c r="A1" s="436" t="s">
        <v>204</v>
      </c>
      <c r="B1" s="437"/>
      <c r="C1" s="238"/>
      <c r="D1" s="238"/>
    </row>
    <row r="2" spans="1:4" ht="4.5" customHeight="1" x14ac:dyDescent="0.2"/>
    <row r="3" spans="1:4" ht="7.5" customHeight="1" x14ac:dyDescent="0.2"/>
    <row r="4" spans="1:4" ht="39" customHeight="1" x14ac:dyDescent="0.2">
      <c r="A4" s="440" t="s">
        <v>177</v>
      </c>
      <c r="B4" s="439"/>
      <c r="C4" s="240"/>
      <c r="D4" s="240"/>
    </row>
    <row r="5" spans="1:4" ht="6.75" customHeight="1" x14ac:dyDescent="0.2">
      <c r="A5" s="249"/>
      <c r="B5" s="250"/>
    </row>
    <row r="6" spans="1:4" x14ac:dyDescent="0.2">
      <c r="A6" s="251" t="s">
        <v>133</v>
      </c>
      <c r="B6" s="250"/>
    </row>
    <row r="7" spans="1:4" ht="65.25" customHeight="1" x14ac:dyDescent="0.2">
      <c r="A7" s="254"/>
      <c r="B7" s="255"/>
    </row>
    <row r="8" spans="1:4" ht="54" customHeight="1" x14ac:dyDescent="0.2">
      <c r="A8" s="438" t="s">
        <v>205</v>
      </c>
      <c r="B8" s="439"/>
      <c r="C8" s="240"/>
      <c r="D8" s="240"/>
    </row>
    <row r="9" spans="1:4" ht="6" customHeight="1" x14ac:dyDescent="0.2">
      <c r="A9" s="249"/>
      <c r="B9" s="250"/>
    </row>
    <row r="10" spans="1:4" ht="30.75" customHeight="1" x14ac:dyDescent="0.2">
      <c r="A10" s="438" t="s">
        <v>135</v>
      </c>
      <c r="B10" s="439"/>
    </row>
    <row r="11" spans="1:4" ht="4.5" customHeight="1" x14ac:dyDescent="0.2">
      <c r="A11" s="249"/>
      <c r="B11" s="250"/>
    </row>
    <row r="12" spans="1:4" ht="62.25" customHeight="1" x14ac:dyDescent="0.2">
      <c r="A12" s="438" t="s">
        <v>206</v>
      </c>
      <c r="B12" s="439"/>
    </row>
    <row r="13" spans="1:4" ht="3" customHeight="1" x14ac:dyDescent="0.2">
      <c r="A13" s="249"/>
      <c r="B13" s="250"/>
    </row>
    <row r="14" spans="1:4" ht="29.25" customHeight="1" x14ac:dyDescent="0.2">
      <c r="A14" s="438" t="s">
        <v>136</v>
      </c>
      <c r="B14" s="439"/>
    </row>
    <row r="15" spans="1:4" ht="6.75" customHeight="1" x14ac:dyDescent="0.2"/>
    <row r="16" spans="1:4" ht="13.5" customHeight="1" x14ac:dyDescent="0.2">
      <c r="A16" s="252" t="s">
        <v>128</v>
      </c>
      <c r="B16" s="247">
        <v>8</v>
      </c>
    </row>
    <row r="17" spans="1:2" ht="14.25" customHeight="1" x14ac:dyDescent="0.2">
      <c r="A17" s="246"/>
      <c r="B17" s="243" t="s">
        <v>129</v>
      </c>
    </row>
    <row r="18" spans="1:2" ht="13.5" customHeight="1" x14ac:dyDescent="0.2">
      <c r="A18" s="252" t="s">
        <v>131</v>
      </c>
      <c r="B18" s="248">
        <v>1001774</v>
      </c>
    </row>
    <row r="19" spans="1:2" ht="13.5" customHeight="1" x14ac:dyDescent="0.2">
      <c r="A19" s="246"/>
      <c r="B19" s="244" t="s">
        <v>130</v>
      </c>
    </row>
    <row r="20" spans="1:2" ht="25.5" x14ac:dyDescent="0.2">
      <c r="A20" s="253" t="s">
        <v>134</v>
      </c>
      <c r="B20" s="247">
        <v>2</v>
      </c>
    </row>
    <row r="21" spans="1:2" ht="12.75" customHeight="1" x14ac:dyDescent="0.2">
      <c r="A21" s="246"/>
      <c r="B21" s="245" t="s">
        <v>129</v>
      </c>
    </row>
    <row r="22" spans="1:2" ht="40.5" customHeight="1" x14ac:dyDescent="0.2">
      <c r="A22" s="252" t="s">
        <v>132</v>
      </c>
      <c r="B22" s="248">
        <v>309192.5</v>
      </c>
    </row>
    <row r="23" spans="1:2" ht="14.25" customHeight="1" x14ac:dyDescent="0.2">
      <c r="A23" s="246"/>
      <c r="B23" s="242" t="s">
        <v>130</v>
      </c>
    </row>
    <row r="24" spans="1:2" x14ac:dyDescent="0.2">
      <c r="B24" s="241"/>
    </row>
  </sheetData>
  <sheetProtection sheet="1" objects="1" scenarios="1"/>
  <mergeCells count="6">
    <mergeCell ref="A1:B1"/>
    <mergeCell ref="A10:B10"/>
    <mergeCell ref="A12:B12"/>
    <mergeCell ref="A14:B14"/>
    <mergeCell ref="A4:B4"/>
    <mergeCell ref="A8:B8"/>
  </mergeCells>
  <phoneticPr fontId="2" type="noConversion"/>
  <printOptions headings="1"/>
  <pageMargins left="0.75" right="0" top="0.72" bottom="0.21" header="0.22" footer="0.17"/>
  <pageSetup firstPageNumber="5" orientation="landscape" useFirstPageNumber="1" r:id="rId1"/>
  <headerFooter alignWithMargins="0">
    <oddHeader>&amp;L&amp;8Page &amp;P&amp;R&amp;8Page &amp;P</oddHeader>
  </headerFooter>
  <drawing r:id="rId2"/>
  <legacyDrawing r:id="rId3"/>
  <oleObjects>
    <mc:AlternateContent xmlns:mc="http://schemas.openxmlformats.org/markup-compatibility/2006">
      <mc:Choice Requires="x14">
        <oleObject progId="Acrobat Document" dvAspect="DVASPECT_ICON" shapeId="16390" r:id="rId4">
          <objectPr defaultSize="0" r:id="rId5">
            <anchor moveWithCells="1">
              <from>
                <xdr:col>0</xdr:col>
                <xdr:colOff>3248025</xdr:colOff>
                <xdr:row>6</xdr:row>
                <xdr:rowOff>180975</xdr:rowOff>
              </from>
              <to>
                <xdr:col>0</xdr:col>
                <xdr:colOff>4391025</xdr:colOff>
                <xdr:row>7</xdr:row>
                <xdr:rowOff>0</xdr:rowOff>
              </to>
            </anchor>
          </objectPr>
        </oleObject>
      </mc:Choice>
      <mc:Fallback>
        <oleObject progId="Acrobat Document" dvAspect="DVASPECT_ICON" shapeId="16390"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ASA1</vt:lpstr>
      <vt:lpstr>ASA2</vt:lpstr>
      <vt:lpstr>ASA3</vt:lpstr>
      <vt:lpstr>PublishedSum 4</vt:lpstr>
      <vt:lpstr>Salary Sched 5</vt:lpstr>
      <vt:lpstr>Paym 6 (over $2,500)</vt:lpstr>
      <vt:lpstr>Paym 7 ($1000 to $2500)</vt:lpstr>
      <vt:lpstr>Paym 8 ($500 to $999)</vt:lpstr>
      <vt:lpstr>9 Contracts Exceeding 25,000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Annual Statement for Publication</dc:title>
  <dc:creator>Sally Cray</dc:creator>
  <cp:keywords>asa, annual statement</cp:keywords>
  <cp:lastModifiedBy>manager</cp:lastModifiedBy>
  <cp:lastPrinted>2015-08-25T15:24:13Z</cp:lastPrinted>
  <dcterms:created xsi:type="dcterms:W3CDTF">2001-07-03T18:32:58Z</dcterms:created>
  <dcterms:modified xsi:type="dcterms:W3CDTF">2015-09-30T22:02:42Z</dcterms:modified>
</cp:coreProperties>
</file>